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"/>
    </mc:Choice>
  </mc:AlternateContent>
  <bookViews>
    <workbookView xWindow="0" yWindow="0" windowWidth="20490" windowHeight="7155" tabRatio="577" firstSheet="2" activeTab="4"/>
  </bookViews>
  <sheets>
    <sheet name="Cuadro No. 1 y 2" sheetId="1" r:id="rId1"/>
    <sheet name="Anexo y Gráfico No.1" sheetId="2" r:id="rId2"/>
    <sheet name="Gráficos_2_3 y 4" sheetId="6" r:id="rId3"/>
    <sheet name="Funcionamiento_Anexo No.3 " sheetId="16" r:id="rId4"/>
    <sheet name="Inversiones" sheetId="3" r:id="rId5"/>
    <sheet name="Inversiones_Anexo No.4 " sheetId="17" r:id="rId6"/>
    <sheet name="Ingresos Anexo N.3" sheetId="19" r:id="rId7"/>
  </sheets>
  <definedNames>
    <definedName name="_xlnm.Print_Area" localSheetId="3">'Funcionamiento_Anexo No.3 '!$A$1:$I$82</definedName>
    <definedName name="_xlnm.Print_Area" localSheetId="5">'Inversiones_Anexo No.4 '!$A$1:$H$12</definedName>
    <definedName name="_xlnm.Print_Titles" localSheetId="3">'Funcionamiento_Anexo No.3 '!$5:$6</definedName>
    <definedName name="_xlnm.Print_Titles" localSheetId="2">'Gráficos_2_3 y 4'!$5:$6</definedName>
    <definedName name="_xlnm.Print_Titles" localSheetId="5">'Inversiones_Anexo No.4 '!$5:$6</definedName>
  </definedNames>
  <calcPr calcId="152511"/>
</workbook>
</file>

<file path=xl/calcChain.xml><?xml version="1.0" encoding="utf-8"?>
<calcChain xmlns="http://schemas.openxmlformats.org/spreadsheetml/2006/main">
  <c r="B13" i="19" l="1"/>
  <c r="F10" i="17" l="1"/>
  <c r="F9" i="17"/>
  <c r="F8" i="17"/>
  <c r="F7" i="17"/>
  <c r="F82" i="16"/>
  <c r="F80" i="16"/>
  <c r="F78" i="16"/>
  <c r="F77" i="16"/>
  <c r="F76" i="16"/>
  <c r="F75" i="16"/>
  <c r="F74" i="16"/>
  <c r="F73" i="16"/>
  <c r="F72" i="16"/>
  <c r="F71" i="16"/>
  <c r="F70" i="16"/>
  <c r="F69" i="16"/>
  <c r="F68" i="16"/>
  <c r="F67" i="16"/>
  <c r="F66" i="16"/>
  <c r="F62" i="16"/>
  <c r="F58" i="16"/>
  <c r="F57" i="16"/>
  <c r="F56" i="16"/>
  <c r="F55" i="16"/>
  <c r="F54" i="16"/>
  <c r="F53" i="16"/>
  <c r="F52" i="16"/>
  <c r="F51" i="16"/>
  <c r="F49" i="16"/>
  <c r="F48" i="16"/>
  <c r="F47" i="16"/>
  <c r="F46" i="16"/>
  <c r="F45" i="16"/>
  <c r="F43" i="16"/>
  <c r="F41" i="16"/>
  <c r="F39" i="16"/>
  <c r="F38" i="16"/>
  <c r="F36" i="16"/>
  <c r="F35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F13" i="16"/>
  <c r="F11" i="16"/>
  <c r="F10" i="16"/>
  <c r="F9" i="16"/>
  <c r="F8" i="16"/>
  <c r="F7" i="16"/>
  <c r="G9" i="2"/>
  <c r="B6" i="1"/>
  <c r="E6" i="1" l="1"/>
  <c r="G10" i="2" l="1"/>
  <c r="E10" i="2" l="1"/>
  <c r="B8" i="2" l="1"/>
  <c r="C8" i="2"/>
  <c r="D8" i="2" l="1"/>
  <c r="E8" i="2" s="1"/>
  <c r="F8" i="2" l="1"/>
  <c r="E9" i="2" l="1"/>
  <c r="G8" i="2" l="1"/>
</calcChain>
</file>

<file path=xl/sharedStrings.xml><?xml version="1.0" encoding="utf-8"?>
<sst xmlns="http://schemas.openxmlformats.org/spreadsheetml/2006/main" count="179" uniqueCount="139">
  <si>
    <t>Cuadro No. 1</t>
  </si>
  <si>
    <t>Presupuesto Ley Modificado, según tipo de Presupuesto</t>
  </si>
  <si>
    <t>(En millones de balboas)</t>
  </si>
  <si>
    <t>Tipo de Presupuesto</t>
  </si>
  <si>
    <t>Monto</t>
  </si>
  <si>
    <t>Total</t>
  </si>
  <si>
    <t xml:space="preserve">Funcionamiento </t>
  </si>
  <si>
    <t>Inversión</t>
  </si>
  <si>
    <t>Cuadro No. 2</t>
  </si>
  <si>
    <t>Presupuesto asignado, según tipo de Presupuesto</t>
  </si>
  <si>
    <t>DEPARTAMENTO DE PRESUPUESTO</t>
  </si>
  <si>
    <t>Presupuesto Ley Modificado</t>
  </si>
  <si>
    <t>Presupuesto Asignado a la Fecha</t>
  </si>
  <si>
    <t>Presupuesto Ejecutado a la Fecha</t>
  </si>
  <si>
    <t>% de Ejecución</t>
  </si>
  <si>
    <t>Pagado</t>
  </si>
  <si>
    <t>Saldo de lo Asignado</t>
  </si>
  <si>
    <t>Funcionamiento</t>
  </si>
  <si>
    <t>Inversiones</t>
  </si>
  <si>
    <t>TOTAL</t>
  </si>
  <si>
    <t>4=(3/2*100)</t>
  </si>
  <si>
    <t>6=(2-3)</t>
  </si>
  <si>
    <t>Asignado</t>
  </si>
  <si>
    <t>Ejecutado</t>
  </si>
  <si>
    <t>(EN BALBOAS)</t>
  </si>
  <si>
    <t>4=(3/2)*100</t>
  </si>
  <si>
    <t>SERVICIOS PERSONALES</t>
  </si>
  <si>
    <t>SERVICIOS NO PERSONALES</t>
  </si>
  <si>
    <t>MATERIALES Y SUMINISTROS</t>
  </si>
  <si>
    <t>TRANSFERENCIAS CORRIENTES</t>
  </si>
  <si>
    <t>Saldo a la fecha</t>
  </si>
  <si>
    <t>Saldo a la Fecha</t>
  </si>
  <si>
    <t>Se toma el valor de la ejecución</t>
  </si>
  <si>
    <t>Presupuesto modificado</t>
  </si>
  <si>
    <t>INSTITUTO DE SEGURO AGROPECUARIO</t>
  </si>
  <si>
    <r>
      <t xml:space="preserve">Fuente:  Reporte de la Contraloría General </t>
    </r>
    <r>
      <rPr>
        <sz val="12"/>
        <color rgb="FFFF0000"/>
        <rFont val="Calibri"/>
        <family val="2"/>
        <scheme val="minor"/>
      </rPr>
      <t xml:space="preserve"> </t>
    </r>
  </si>
  <si>
    <t>Transferencias - Gob. Central</t>
  </si>
  <si>
    <t>TRANSFERENCIA DEL FECI</t>
  </si>
  <si>
    <t xml:space="preserve">    </t>
  </si>
  <si>
    <t>|</t>
  </si>
  <si>
    <t>ENERO</t>
  </si>
  <si>
    <t>Depósitos - PRIMAS</t>
  </si>
  <si>
    <t>PRESUPUESTO MODIFICADO</t>
  </si>
  <si>
    <t>ASIGNADO MODIFICADO</t>
  </si>
  <si>
    <t>EJECUCION PRESUPUESTARIA</t>
  </si>
  <si>
    <t>SALDO DE CONTRATOS POR EJECUTAR</t>
  </si>
  <si>
    <t>PAGADO</t>
  </si>
  <si>
    <t>SALDO DEL ASIGNADO MODIFICADO</t>
  </si>
  <si>
    <t>SALDO TOTAL</t>
  </si>
  <si>
    <t>DETALLE</t>
  </si>
  <si>
    <t>4(2 - 3)</t>
  </si>
  <si>
    <t>0  FUNCIONAMIENTO</t>
  </si>
  <si>
    <t>0  SERVICIOS PERSONALES</t>
  </si>
  <si>
    <t>001  PERSONAL FIJO</t>
  </si>
  <si>
    <t>002  PERSONAL TRANSITORIO</t>
  </si>
  <si>
    <t>020  DIETAS</t>
  </si>
  <si>
    <t>030  GASTOS DE REPRESENTACIÓN FIJOS</t>
  </si>
  <si>
    <t>050  XIII MES</t>
  </si>
  <si>
    <t>071  CUOTA PATRONAL DE SEGURO SOCIAL</t>
  </si>
  <si>
    <t>072  CUOTA PATRONAL DE SEGURO EDUCATIVO</t>
  </si>
  <si>
    <t>073  CUOTA PATRONAL DE RIESGO PROFESIONAL</t>
  </si>
  <si>
    <t>074  CUOTA PATRONAL PARA EL FONDO COMPLEMENTARIO</t>
  </si>
  <si>
    <t>1  SERVICIOS NO PERSONALES</t>
  </si>
  <si>
    <t>101  DE EDIFICIOS Y LOCALES</t>
  </si>
  <si>
    <t>105  DE EQUIPO DE TRANSPORTE</t>
  </si>
  <si>
    <t>109  OTROS ALQUILERES</t>
  </si>
  <si>
    <t>111  AGUA</t>
  </si>
  <si>
    <t>112  ASEO</t>
  </si>
  <si>
    <t>113  CORREO</t>
  </si>
  <si>
    <t>114  ENERGÍA ELÉCTRICA</t>
  </si>
  <si>
    <t>115  TELECOMUNICACIONES</t>
  </si>
  <si>
    <t>116  SERVICIO DE TRANSMISIÓN DE DATOS</t>
  </si>
  <si>
    <t>120  IMPRESIÓN, ENCUADERNACIÓN Y OTROS</t>
  </si>
  <si>
    <t>131  ANUNCIOS Y AVISOS</t>
  </si>
  <si>
    <t>132  PROMOCIÓN Y PUBLICIDAD</t>
  </si>
  <si>
    <t>141  VIÁTICOS DENTRO DEL PAÍS</t>
  </si>
  <si>
    <t>142  VIÁTICOS EN EL EXTERIOR</t>
  </si>
  <si>
    <t>143  VIÁTICOS A OTRAS PERSONAS</t>
  </si>
  <si>
    <t>151  TRANSPORTE DENTRO DEL PAÍS</t>
  </si>
  <si>
    <t>152  TRANSPORTE DE O PARA EL EXTERIOR</t>
  </si>
  <si>
    <t>153  TRANSPORTE DE OTRAS PERSONAS</t>
  </si>
  <si>
    <t>162  COMISIONES Y GASTOS BANCARIOS</t>
  </si>
  <si>
    <t>164  GASTOS DE SEGUROS</t>
  </si>
  <si>
    <t>165  SERVICIOS COMERCIALES</t>
  </si>
  <si>
    <t>169  OTROS SERVICIOS COMERCIALES Y FINANCIEROS</t>
  </si>
  <si>
    <t>171  CONSULTORÍAS</t>
  </si>
  <si>
    <t>182  MANT. Y REP. DE MAQUINARIAS Y OTROS EQ.</t>
  </si>
  <si>
    <t>185  MANT. Y REP. DE EQUIPO DE COMPUTACIÓN</t>
  </si>
  <si>
    <t>189  OTROS MANTENIMIENTOS Y REPARACIONES</t>
  </si>
  <si>
    <t>2  MATERIALES Y SUMINISTROS</t>
  </si>
  <si>
    <t>201  ALIMENTOS PARA CONSUMO HUMANO</t>
  </si>
  <si>
    <t>203  BEBIDAS</t>
  </si>
  <si>
    <t>211  ACABADO TEXTIL</t>
  </si>
  <si>
    <t>212  CALZADO</t>
  </si>
  <si>
    <t>214  PRENDAS DE VESTIR</t>
  </si>
  <si>
    <t>221  DIÉSEL</t>
  </si>
  <si>
    <t>222  GAS</t>
  </si>
  <si>
    <t>223  GASOLINA</t>
  </si>
  <si>
    <t>224  LUBRICANTES</t>
  </si>
  <si>
    <t>231  IMPRESOS</t>
  </si>
  <si>
    <t>232  PAPELERÍA</t>
  </si>
  <si>
    <t>239  OTROS PRODUCTOS DE PAPEL Y CARTÓN</t>
  </si>
  <si>
    <t>242  INSECTICIDAS, FUMIGANTES Y OTROS</t>
  </si>
  <si>
    <t>243  PINTURAS, COLORANTES Y TINTES</t>
  </si>
  <si>
    <t>244  PRODUCTOS MEDICINALES Y FARMACÉUTICOS</t>
  </si>
  <si>
    <t>249  OTROS PRODUCTOS QUÍMICOS</t>
  </si>
  <si>
    <t>255  MATERIAL ELÉCTRICO</t>
  </si>
  <si>
    <t>256  MATERIAL METÁLICO</t>
  </si>
  <si>
    <t>257  PIEDRA Y ARENA</t>
  </si>
  <si>
    <t>259  OTROS MATERIALES DE CONSTRUCCIÓN</t>
  </si>
  <si>
    <t>261  ARTÍCULOS O PRODUCTOS PARA EVENTOS OFICIALES</t>
  </si>
  <si>
    <t>262  HERRAMIENTAS E INSTRUMENTOS</t>
  </si>
  <si>
    <t>263  MATERIAL Y ARTÍCULOS DE SEGURIDAD PÚBLICA E INSTIT</t>
  </si>
  <si>
    <t>265  MATERIALES Y SUMINISTROS DE COMPUTACIÓN</t>
  </si>
  <si>
    <t>269  OTROS PRODUCTOS VARIOS</t>
  </si>
  <si>
    <t>271  ÚTILES DE COCINA Y COMEDOR</t>
  </si>
  <si>
    <t>272  ÚTILES DEPORTIVOS Y RECREATIVOS</t>
  </si>
  <si>
    <t>273  ÚTILES DE ASEO Y LIMPIEZA</t>
  </si>
  <si>
    <t>275  ÚTILES Y MATERIALES DE OFICINA</t>
  </si>
  <si>
    <t>279  OTROS ÚTILES Y MATERIALES</t>
  </si>
  <si>
    <t>280  REPUESTOS</t>
  </si>
  <si>
    <t>6  TRANSFERENCIAS CORRIENTES</t>
  </si>
  <si>
    <t>623  BECAS DE POST-GRADOS, MAESTRÍAS Y DOCTORADOS</t>
  </si>
  <si>
    <t>624  CAPACITACIÓN Y ESTUDIOS</t>
  </si>
  <si>
    <t>629  OTRAS BECAS</t>
  </si>
  <si>
    <t>635  EMPRESAS PRODUCTORAS Y COMERCIALES</t>
  </si>
  <si>
    <t xml:space="preserve">GOBIERNO DE LA REPUBLICA DE PANAMA </t>
  </si>
  <si>
    <t>DIRECCION NACIONAL DE CONTABILIDAD</t>
  </si>
  <si>
    <t>EJECUCION PRESUPUESTARIA DE GASTOS Y PAGOS SEGÚN OBJETO</t>
  </si>
  <si>
    <t xml:space="preserve">  ENERO  2020        </t>
  </si>
  <si>
    <t>OBJETO DE GASTO</t>
  </si>
  <si>
    <t>1  INVERSIÓN</t>
  </si>
  <si>
    <t>5  CONSTRUCCIONES POR CONTRATO</t>
  </si>
  <si>
    <t>511  EDIFICIOS DE ADMINISTRACIÓN</t>
  </si>
  <si>
    <t>INGRESOS AL 31 DE ENERO DE 2020</t>
  </si>
  <si>
    <t>Desembolsos - Mida- OD.</t>
  </si>
  <si>
    <t>OTROS INGRESOS</t>
  </si>
  <si>
    <t>EJECUCIÓN DE INVERSIÓN AL 31 DE ENERO DE 2020</t>
  </si>
  <si>
    <t>EJECUCIÓN PRESUPUESTARIA  AL 31 DE ENERO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</si>
</sst>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 * #,##0.00_ ;_ * \-#,##0.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5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11" xfId="1" applyNumberFormat="1" applyFont="1" applyBorder="1"/>
    <xf numFmtId="0" fontId="0" fillId="0" borderId="12" xfId="0" applyBorder="1" applyAlignment="1">
      <alignment horizontal="center"/>
    </xf>
    <xf numFmtId="164" fontId="0" fillId="0" borderId="12" xfId="1" applyNumberFormat="1" applyFont="1" applyBorder="1"/>
    <xf numFmtId="9" fontId="0" fillId="0" borderId="11" xfId="2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64" fontId="9" fillId="0" borderId="10" xfId="1" applyNumberFormat="1" applyFont="1" applyBorder="1" applyAlignment="1">
      <alignment vertical="center"/>
    </xf>
    <xf numFmtId="9" fontId="9" fillId="0" borderId="10" xfId="2" applyFont="1" applyBorder="1" applyAlignment="1">
      <alignment horizontal="center" vertical="center"/>
    </xf>
    <xf numFmtId="0" fontId="2" fillId="2" borderId="14" xfId="0" applyFont="1" applyFill="1" applyBorder="1" applyProtection="1">
      <protection locked="0"/>
    </xf>
    <xf numFmtId="164" fontId="2" fillId="2" borderId="14" xfId="1" applyNumberFormat="1" applyFont="1" applyFill="1" applyBorder="1" applyProtection="1">
      <protection locked="0"/>
    </xf>
    <xf numFmtId="0" fontId="2" fillId="2" borderId="13" xfId="0" applyFont="1" applyFill="1" applyBorder="1" applyProtection="1">
      <protection locked="0"/>
    </xf>
    <xf numFmtId="164" fontId="2" fillId="2" borderId="13" xfId="1" applyNumberFormat="1" applyFont="1" applyFill="1" applyBorder="1" applyProtection="1">
      <protection locked="0"/>
    </xf>
    <xf numFmtId="164" fontId="0" fillId="0" borderId="0" xfId="0" applyNumberFormat="1"/>
    <xf numFmtId="164" fontId="0" fillId="0" borderId="0" xfId="1" applyNumberFormat="1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3" borderId="8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7" fillId="0" borderId="0" xfId="0" applyNumberFormat="1" applyFont="1" applyAlignment="1">
      <alignment vertical="center"/>
    </xf>
    <xf numFmtId="2" fontId="4" fillId="0" borderId="0" xfId="0" applyNumberFormat="1" applyFont="1" applyAlignment="1">
      <alignment vertical="center"/>
    </xf>
    <xf numFmtId="2" fontId="4" fillId="0" borderId="4" xfId="0" applyNumberFormat="1" applyFont="1" applyBorder="1" applyAlignment="1">
      <alignment vertical="center"/>
    </xf>
    <xf numFmtId="10" fontId="0" fillId="0" borderId="0" xfId="2" applyNumberFormat="1" applyFont="1"/>
    <xf numFmtId="9" fontId="0" fillId="0" borderId="12" xfId="2" applyNumberFormat="1" applyFont="1" applyBorder="1" applyAlignment="1">
      <alignment horizontal="center"/>
    </xf>
    <xf numFmtId="9" fontId="2" fillId="3" borderId="9" xfId="2" applyFont="1" applyFill="1" applyBorder="1" applyAlignment="1" applyProtection="1">
      <alignment horizontal="center" vertical="center" wrapText="1"/>
      <protection locked="0"/>
    </xf>
    <xf numFmtId="9" fontId="0" fillId="0" borderId="0" xfId="0" applyNumberFormat="1"/>
    <xf numFmtId="0" fontId="0" fillId="0" borderId="0" xfId="0"/>
    <xf numFmtId="0" fontId="0" fillId="0" borderId="0" xfId="0"/>
    <xf numFmtId="43" fontId="9" fillId="0" borderId="10" xfId="1" applyNumberFormat="1" applyFont="1" applyBorder="1" applyAlignment="1">
      <alignment vertical="center"/>
    </xf>
    <xf numFmtId="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" fontId="14" fillId="0" borderId="17" xfId="0" applyNumberFormat="1" applyFont="1" applyFill="1" applyBorder="1"/>
    <xf numFmtId="0" fontId="15" fillId="4" borderId="13" xfId="0" applyFont="1" applyFill="1" applyBorder="1" applyAlignment="1">
      <alignment horizontal="center"/>
    </xf>
    <xf numFmtId="0" fontId="14" fillId="0" borderId="13" xfId="0" applyFont="1" applyFill="1" applyBorder="1"/>
    <xf numFmtId="43" fontId="0" fillId="0" borderId="0" xfId="0" applyNumberFormat="1"/>
    <xf numFmtId="0" fontId="14" fillId="0" borderId="13" xfId="0" applyFont="1" applyFill="1" applyBorder="1" applyAlignment="1">
      <alignment horizontal="right"/>
    </xf>
    <xf numFmtId="0" fontId="16" fillId="0" borderId="0" xfId="0" applyFont="1" applyAlignment="1">
      <alignment horizontal="right"/>
    </xf>
    <xf numFmtId="4" fontId="7" fillId="0" borderId="0" xfId="0" applyNumberFormat="1" applyFont="1" applyAlignment="1">
      <alignment vertical="center"/>
    </xf>
    <xf numFmtId="4" fontId="0" fillId="0" borderId="0" xfId="0" applyNumberFormat="1" applyAlignment="1">
      <alignment horizontal="center"/>
    </xf>
    <xf numFmtId="4" fontId="2" fillId="3" borderId="14" xfId="0" applyNumberFormat="1" applyFont="1" applyFill="1" applyBorder="1" applyAlignment="1">
      <alignment horizontal="center" wrapText="1"/>
    </xf>
    <xf numFmtId="9" fontId="2" fillId="3" borderId="15" xfId="2" applyFont="1" applyFill="1" applyBorder="1" applyAlignment="1" applyProtection="1">
      <alignment horizontal="center" vertical="center" wrapText="1"/>
      <protection locked="0"/>
    </xf>
    <xf numFmtId="4" fontId="2" fillId="3" borderId="14" xfId="0" applyNumberFormat="1" applyFont="1" applyFill="1" applyBorder="1" applyAlignment="1">
      <alignment horizontal="center"/>
    </xf>
    <xf numFmtId="4" fontId="2" fillId="3" borderId="13" xfId="0" applyNumberFormat="1" applyFont="1" applyFill="1" applyBorder="1" applyAlignment="1">
      <alignment horizontal="center" wrapText="1"/>
    </xf>
    <xf numFmtId="0" fontId="0" fillId="0" borderId="13" xfId="0" applyBorder="1" applyAlignment="1">
      <alignment horizontal="center"/>
    </xf>
    <xf numFmtId="0" fontId="2" fillId="3" borderId="13" xfId="0" applyNumberFormat="1" applyFont="1" applyFill="1" applyBorder="1" applyAlignment="1">
      <alignment horizontal="center"/>
    </xf>
    <xf numFmtId="0" fontId="0" fillId="5" borderId="13" xfId="0" applyFill="1" applyBorder="1"/>
    <xf numFmtId="4" fontId="0" fillId="5" borderId="13" xfId="0" applyNumberFormat="1" applyFill="1" applyBorder="1"/>
    <xf numFmtId="4" fontId="0" fillId="0" borderId="13" xfId="0" applyNumberFormat="1" applyFill="1" applyBorder="1"/>
    <xf numFmtId="2" fontId="0" fillId="0" borderId="13" xfId="2" applyNumberFormat="1" applyFont="1" applyFill="1" applyBorder="1"/>
    <xf numFmtId="0" fontId="0" fillId="0" borderId="13" xfId="0" applyBorder="1"/>
    <xf numFmtId="4" fontId="0" fillId="0" borderId="13" xfId="0" applyNumberFormat="1" applyBorder="1"/>
    <xf numFmtId="4" fontId="6" fillId="0" borderId="0" xfId="0" applyNumberFormat="1" applyFont="1" applyAlignment="1">
      <alignment vertical="center"/>
    </xf>
    <xf numFmtId="2" fontId="0" fillId="5" borderId="13" xfId="2" applyNumberFormat="1" applyFont="1" applyFill="1" applyBorder="1"/>
    <xf numFmtId="0" fontId="0" fillId="0" borderId="13" xfId="0" applyFill="1" applyBorder="1"/>
    <xf numFmtId="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1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43" fontId="14" fillId="0" borderId="18" xfId="1" applyFont="1" applyFill="1" applyBorder="1" applyAlignment="1"/>
    <xf numFmtId="43" fontId="14" fillId="0" borderId="19" xfId="1" applyFont="1" applyBorder="1"/>
    <xf numFmtId="0" fontId="14" fillId="0" borderId="20" xfId="0" applyFont="1" applyFill="1" applyBorder="1"/>
    <xf numFmtId="43" fontId="14" fillId="0" borderId="19" xfId="1" applyFont="1" applyFill="1" applyBorder="1" applyAlignment="1"/>
    <xf numFmtId="4" fontId="13" fillId="0" borderId="0" xfId="0" applyNumberFormat="1" applyFont="1" applyAlignment="1">
      <alignment vertical="center"/>
    </xf>
    <xf numFmtId="4" fontId="13" fillId="0" borderId="4" xfId="0" applyNumberFormat="1" applyFont="1" applyBorder="1" applyAlignment="1">
      <alignment vertical="center"/>
    </xf>
  </cellXfs>
  <cellStyles count="10">
    <cellStyle name="Hipervínculo 2" xfId="5"/>
    <cellStyle name="Millares" xfId="1" builtinId="3"/>
    <cellStyle name="Millares 2" xfId="6"/>
    <cellStyle name="Millares 3" xfId="7"/>
    <cellStyle name="Normal" xfId="0" builtinId="0"/>
    <cellStyle name="Normal 2" xfId="3"/>
    <cellStyle name="Normal 3" xfId="8"/>
    <cellStyle name="Porcentaje" xfId="2" builtinId="5"/>
    <cellStyle name="Porcentaje 2" xfId="9"/>
    <cellStyle name="Porcentual 2" xfId="4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PA" sz="1400"/>
              <a:t>Gráfico No. 1</a:t>
            </a:r>
          </a:p>
          <a:p>
            <a:pPr>
              <a:defRPr sz="1400"/>
            </a:pPr>
            <a:r>
              <a:rPr lang="es-PA" sz="1400"/>
              <a:t>Ejecución Presupuestaria del Instituto de Seguro Agropecuario al 31 </a:t>
            </a:r>
            <a:r>
              <a:rPr lang="es-PA" sz="1400" baseline="0"/>
              <a:t>de Enero </a:t>
            </a:r>
            <a:r>
              <a:rPr lang="es-PA" sz="1400"/>
              <a:t>de 2020</a:t>
            </a:r>
          </a:p>
        </c:rich>
      </c:tx>
      <c:layout/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63366670511827"/>
          <c:y val="0.14303055121974867"/>
          <c:w val="0.78653915135608043"/>
          <c:h val="0.72112459900845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'Anexo y Gráfico No.1'!$I$6</c:f>
              <c:strCache>
                <c:ptCount val="1"/>
                <c:pt idx="0">
                  <c:v>Asignado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32558139534883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'Anexo y Gráfico No.1'!$I$7</c:f>
              <c:numCache>
                <c:formatCode>_(* #,##0_);_(* \(#,##0\);_(* "-"??_);_(@_)</c:formatCode>
                <c:ptCount val="1"/>
                <c:pt idx="0">
                  <c:v>1583358</c:v>
                </c:pt>
              </c:numCache>
            </c:numRef>
          </c:val>
        </c:ser>
        <c:ser>
          <c:idx val="1"/>
          <c:order val="1"/>
          <c:tx>
            <c:strRef>
              <c:f>'Anexo y Gráfico No.1'!$J$6</c:f>
              <c:strCache>
                <c:ptCount val="1"/>
                <c:pt idx="0">
                  <c:v>Ejecutado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519379844961240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'Anexo y Gráfico No.1'!$J$7</c:f>
              <c:numCache>
                <c:formatCode>_(* #,##0_);_(* \(#,##0\);_(* "-"??_);_(@_)</c:formatCode>
                <c:ptCount val="1"/>
                <c:pt idx="0">
                  <c:v>453627</c:v>
                </c:pt>
              </c:numCache>
            </c:numRef>
          </c:val>
        </c:ser>
        <c:ser>
          <c:idx val="2"/>
          <c:order val="2"/>
          <c:tx>
            <c:strRef>
              <c:f>'Anexo y Gráfico No.1'!$K$6</c:f>
              <c:strCache>
                <c:ptCount val="1"/>
                <c:pt idx="0">
                  <c:v>Pagado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2.325581395348837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'Anexo y Gráfico No.1'!$K$7</c:f>
              <c:numCache>
                <c:formatCode>_(* #,##0_);_(* \(#,##0\);_(* "-"??_);_(@_)</c:formatCode>
                <c:ptCount val="1"/>
                <c:pt idx="0">
                  <c:v>271371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76944656"/>
        <c:axId val="376946336"/>
        <c:axId val="0"/>
      </c:bar3DChart>
      <c:catAx>
        <c:axId val="376944656"/>
        <c:scaling>
          <c:orientation val="minMax"/>
        </c:scaling>
        <c:delete val="0"/>
        <c:axPos val="b"/>
        <c:majorTickMark val="none"/>
        <c:minorTickMark val="none"/>
        <c:tickLblPos val="nextTo"/>
        <c:crossAx val="376946336"/>
        <c:crosses val="autoZero"/>
        <c:auto val="1"/>
        <c:lblAlgn val="ctr"/>
        <c:lblOffset val="100"/>
        <c:noMultiLvlLbl val="0"/>
      </c:catAx>
      <c:valAx>
        <c:axId val="376946336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crossAx val="3769446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1057418642341842"/>
          <c:y val="0.89642781954024819"/>
          <c:w val="0.27048956585346068"/>
          <c:h val="4.5334901630544565E-2"/>
        </c:manualLayout>
      </c:layout>
      <c:overlay val="0"/>
      <c:txPr>
        <a:bodyPr/>
        <a:lstStyle/>
        <a:p>
          <a:pPr>
            <a:defRPr b="1"/>
          </a:pPr>
          <a:endParaRPr lang="es-PA"/>
        </a:p>
      </c:txPr>
    </c:legend>
    <c:plotVisOnly val="1"/>
    <c:dispBlanksAs val="gap"/>
    <c:showDLblsOverMax val="0"/>
  </c:chart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Gráfico No. 2</a:t>
            </a:r>
          </a:p>
          <a:p>
            <a:pPr>
              <a:defRPr/>
            </a:pPr>
            <a:r>
              <a:rPr lang="es-PA"/>
              <a:t>Ejecución del Presupuesto de Funcionamiento</a:t>
            </a:r>
          </a:p>
          <a:p>
            <a:pPr>
              <a:defRPr/>
            </a:pPr>
            <a:r>
              <a:rPr lang="es-PA"/>
              <a:t>al 31 de Enero de 2020</a:t>
            </a:r>
          </a:p>
        </c:rich>
      </c:tx>
      <c:layout>
        <c:manualLayout>
          <c:xMode val="edge"/>
          <c:yMode val="edge"/>
          <c:x val="0.2152658036389519"/>
          <c:y val="1.8374666783065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PA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dk1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dk1">
            <a:tint val="20000"/>
          </a:schemeClr>
        </a:solidFill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9525" cap="flat" cmpd="sng" algn="ctr">
              <a:solidFill>
                <a:schemeClr val="accent2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2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1.9272886552781431E-2"/>
                  <c:y val="-3.8607372575043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512483574244258E-2"/>
                  <c:y val="-3.584970310539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1024967148488827E-2"/>
                  <c:y val="-3.30920336357505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529128339903637E-2"/>
                  <c:y val="-3.0334364166104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'Gráficos_2_3 y 4'!$C$5:$F$5</c:f>
              <c:strCache>
                <c:ptCount val="4"/>
                <c:pt idx="0">
                  <c:v>Asignado</c:v>
                </c:pt>
                <c:pt idx="1">
                  <c:v>Ejecutado</c:v>
                </c:pt>
                <c:pt idx="2">
                  <c:v>Pagado</c:v>
                </c:pt>
                <c:pt idx="3">
                  <c:v>Saldo a la fecha</c:v>
                </c:pt>
              </c:strCache>
            </c:strRef>
          </c:cat>
          <c:val>
            <c:numRef>
              <c:f>'Gráficos_2_3 y 4'!$C$6:$F$6</c:f>
              <c:numCache>
                <c:formatCode>_(* #,##0_);_(* \(#,##0\);_(* "-"??_);_(@_)</c:formatCode>
                <c:ptCount val="4"/>
                <c:pt idx="0">
                  <c:v>667158</c:v>
                </c:pt>
                <c:pt idx="1">
                  <c:v>92454</c:v>
                </c:pt>
                <c:pt idx="2">
                  <c:v>15650</c:v>
                </c:pt>
                <c:pt idx="3">
                  <c:v>574704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67375344"/>
        <c:axId val="242855552"/>
        <c:axId val="0"/>
      </c:bar3DChart>
      <c:catAx>
        <c:axId val="367375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242855552"/>
        <c:crosses val="autoZero"/>
        <c:auto val="1"/>
        <c:lblAlgn val="ctr"/>
        <c:lblOffset val="100"/>
        <c:noMultiLvlLbl val="0"/>
      </c:catAx>
      <c:valAx>
        <c:axId val="242855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367375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A"/>
              <a:t>Gráfico No. 3</a:t>
            </a:r>
          </a:p>
          <a:p>
            <a:pPr>
              <a:defRPr/>
            </a:pPr>
            <a:r>
              <a:rPr lang="es-PA"/>
              <a:t>Distribución del Presupuesto de Funcionamiento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9"/>
          </c:dPt>
          <c:dPt>
            <c:idx val="1"/>
            <c:bubble3D val="0"/>
            <c:explosion val="3"/>
          </c:dPt>
          <c:dPt>
            <c:idx val="2"/>
            <c:bubble3D val="0"/>
            <c:explosion val="13"/>
          </c:dPt>
          <c:dPt>
            <c:idx val="4"/>
            <c:bubble3D val="0"/>
            <c:explosion val="5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/>
                </a:pPr>
                <a:endParaRPr lang="es-P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'Gráficos_2_3 y 4'!$C$39:$C$42</c:f>
              <c:strCache>
                <c:ptCount val="4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</c:strCache>
            </c:strRef>
          </c:cat>
          <c:val>
            <c:numRef>
              <c:f>'Gráficos_2_3 y 4'!$D$39:$D$42</c:f>
              <c:numCache>
                <c:formatCode>_(* #,##0_);_(* \(#,##0\);_(* "-"??_);_(@_)</c:formatCode>
                <c:ptCount val="4"/>
                <c:pt idx="0">
                  <c:v>344189</c:v>
                </c:pt>
                <c:pt idx="1">
                  <c:v>86569</c:v>
                </c:pt>
                <c:pt idx="2">
                  <c:v>56300</c:v>
                </c:pt>
                <c:pt idx="3">
                  <c:v>180100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2.1432741468065137E-2"/>
          <c:y val="0.88692159243726731"/>
          <c:w val="0.94645346901729555"/>
          <c:h val="9.6394363508100267E-2"/>
        </c:manualLayout>
      </c:layout>
      <c:overlay val="0"/>
      <c:txPr>
        <a:bodyPr/>
        <a:lstStyle/>
        <a:p>
          <a:pPr>
            <a:defRPr b="0"/>
          </a:pPr>
          <a:endParaRPr lang="es-PA"/>
        </a:p>
      </c:txPr>
    </c:legend>
    <c:plotVisOnly val="1"/>
    <c:dispBlanksAs val="zero"/>
    <c:showDLblsOverMax val="0"/>
  </c:chart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A"/>
              <a:t>Gráfico No. 4</a:t>
            </a:r>
          </a:p>
          <a:p>
            <a:pPr>
              <a:defRPr/>
            </a:pPr>
            <a:r>
              <a:rPr lang="es-PA"/>
              <a:t>Porcentaje de Ejecución por Grupo del Presupuesto de Funcionamiento </a:t>
            </a:r>
          </a:p>
          <a:p>
            <a:pPr>
              <a:defRPr/>
            </a:pPr>
            <a:r>
              <a:rPr lang="es-PA"/>
              <a:t>al</a:t>
            </a:r>
            <a:r>
              <a:rPr lang="es-PA" baseline="0"/>
              <a:t> 31 de Enero </a:t>
            </a:r>
            <a:r>
              <a:rPr lang="es-PA"/>
              <a:t>de 2020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3"/>
              <c:layout>
                <c:manualLayout>
                  <c:x val="3.8794086909349095E-3"/>
                  <c:y val="2.32965688032165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PA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'Gráficos_2_3 y 4'!$C$77:$C$80</c:f>
              <c:strCache>
                <c:ptCount val="4"/>
                <c:pt idx="0">
                  <c:v>SERVICIOS PERSONALES</c:v>
                </c:pt>
                <c:pt idx="1">
                  <c:v>SERVICIOS NO PERSONALES</c:v>
                </c:pt>
                <c:pt idx="2">
                  <c:v>MATERIALES Y SUMINISTROS</c:v>
                </c:pt>
                <c:pt idx="3">
                  <c:v>TRANSFERENCIAS CORRIENTES</c:v>
                </c:pt>
              </c:strCache>
            </c:strRef>
          </c:cat>
          <c:val>
            <c:numRef>
              <c:f>'Gráficos_2_3 y 4'!$D$77:$D$80</c:f>
              <c:numCache>
                <c:formatCode>_(* #,##0_);_(* \(#,##0\);_(* "-"??_);_(@_)</c:formatCode>
                <c:ptCount val="4"/>
                <c:pt idx="0">
                  <c:v>65623</c:v>
                </c:pt>
                <c:pt idx="1">
                  <c:v>34130.49</c:v>
                </c:pt>
                <c:pt idx="2">
                  <c:v>8561.73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layout/>
      <c:overlay val="0"/>
    </c:legend>
    <c:plotVisOnly val="1"/>
    <c:dispBlanksAs val="zero"/>
    <c:showDLblsOverMax val="0"/>
  </c:chart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PA"/>
              <a:t>Gráfico No. 5</a:t>
            </a:r>
          </a:p>
          <a:p>
            <a:pPr>
              <a:defRPr/>
            </a:pPr>
            <a:r>
              <a:rPr lang="es-PA"/>
              <a:t>Ejecución del Presupuesto de Inversión al 31 de Enero de 2020</a:t>
            </a:r>
          </a:p>
        </c:rich>
      </c:tx>
      <c:layout>
        <c:manualLayout>
          <c:xMode val="edge"/>
          <c:yMode val="edge"/>
          <c:x val="0.16508162014724209"/>
          <c:y val="1.0093361206905321E-2"/>
        </c:manualLayout>
      </c:layout>
      <c:overlay val="1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945865162593694"/>
          <c:y val="0.10331707586901455"/>
          <c:w val="0.80347167228195981"/>
          <c:h val="0.8439906511632782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layout>
                <c:manualLayout>
                  <c:x val="1.7069701280227601E-2"/>
                  <c:y val="-1.6967124304003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5173067804646738E-2"/>
                  <c:y val="-1.696712430400330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3,314,155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3276434329065981E-2"/>
                  <c:y val="-1.97949783546703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2759601706970202E-2"/>
                  <c:y val="-5.0901372912008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Inversiones!$A$1:$D$1</c:f>
              <c:strCache>
                <c:ptCount val="4"/>
                <c:pt idx="0">
                  <c:v>Asignado</c:v>
                </c:pt>
                <c:pt idx="1">
                  <c:v>Ejecutado</c:v>
                </c:pt>
                <c:pt idx="2">
                  <c:v>Pagado</c:v>
                </c:pt>
                <c:pt idx="3">
                  <c:v>Saldo a la Fecha</c:v>
                </c:pt>
              </c:strCache>
            </c:strRef>
          </c:cat>
          <c:val>
            <c:numRef>
              <c:f>Inversiones!$A$2:$D$2</c:f>
              <c:numCache>
                <c:formatCode>_(* #,##0_);_(* \(#,##0\);_(* "-"??_);_(@_)</c:formatCode>
                <c:ptCount val="4"/>
                <c:pt idx="0">
                  <c:v>916200</c:v>
                </c:pt>
                <c:pt idx="1">
                  <c:v>361173</c:v>
                </c:pt>
                <c:pt idx="2">
                  <c:v>255721</c:v>
                </c:pt>
                <c:pt idx="3">
                  <c:v>555027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00478752"/>
        <c:axId val="300479312"/>
        <c:axId val="0"/>
      </c:bar3DChart>
      <c:catAx>
        <c:axId val="300478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s-PA"/>
          </a:p>
        </c:txPr>
        <c:crossAx val="300479312"/>
        <c:crosses val="autoZero"/>
        <c:auto val="1"/>
        <c:lblAlgn val="ctr"/>
        <c:lblOffset val="100"/>
        <c:noMultiLvlLbl val="0"/>
      </c:catAx>
      <c:valAx>
        <c:axId val="30047931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300478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34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>
      <cs:styleClr val="auto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>
      <a:schemeClr val="dk1"/>
    </cs:lnRef>
    <cs:fillRef idx="1">
      <a:schemeClr val="dk1">
        <a:tint val="95000"/>
      </a:schem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>
      <a:schemeClr val="dk1">
        <a:tint val="20000"/>
      </a:schem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>
      <a:schemeClr val="dk1">
        <a:tint val="20000"/>
      </a:schem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>
      <a:schemeClr val="dk1"/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>
      <a:schemeClr val="dk1">
        <a:tint val="20000"/>
      </a:schem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http://agencia.medianell.com/m/p/770x410/agencia/files/88048-media.jpg" TargetMode="Externa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http://agencia.medianell.com/m/p/770x410/agencia/files/88048-media.jpg" TargetMode="External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http://agencia.medianell.com/m/p/770x410/agencia/files/88048-media.jpg" TargetMode="External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238124</xdr:colOff>
      <xdr:row>7</xdr:row>
      <xdr:rowOff>214312</xdr:rowOff>
    </xdr:from>
    <xdr:to>
      <xdr:col>19</xdr:col>
      <xdr:colOff>95249</xdr:colOff>
      <xdr:row>31</xdr:row>
      <xdr:rowOff>104775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518160</xdr:colOff>
      <xdr:row>0</xdr:row>
      <xdr:rowOff>0</xdr:rowOff>
    </xdr:from>
    <xdr:to>
      <xdr:col>6</xdr:col>
      <xdr:colOff>510540</xdr:colOff>
      <xdr:row>3</xdr:row>
      <xdr:rowOff>129540</xdr:rowOff>
    </xdr:to>
    <xdr:pic>
      <xdr:nvPicPr>
        <xdr:cNvPr id="5" name="irc_mi" descr="http://agencia.medianell.com/m/p/770x410/agencia/files/88048-media.jpg"/>
        <xdr:cNvPicPr/>
      </xdr:nvPicPr>
      <xdr:blipFill>
        <a:blip xmlns:r="http://schemas.openxmlformats.org/officeDocument/2006/relationships" r:embed="rId2" r:link="rId3" cstate="print"/>
        <a:srcRect l="23340" t="23506" r="23892" b="9265"/>
        <a:stretch>
          <a:fillRect/>
        </a:stretch>
      </xdr:blipFill>
      <xdr:spPr bwMode="auto">
        <a:xfrm>
          <a:off x="6355080" y="0"/>
          <a:ext cx="102108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233058</xdr:colOff>
      <xdr:row>1</xdr:row>
      <xdr:rowOff>0</xdr:rowOff>
    </xdr:from>
    <xdr:to>
      <xdr:col>1</xdr:col>
      <xdr:colOff>505919</xdr:colOff>
      <xdr:row>3</xdr:row>
      <xdr:rowOff>63918</xdr:rowOff>
    </xdr:to>
    <xdr:pic>
      <xdr:nvPicPr>
        <xdr:cNvPr id="6" name="5 Imagen" descr="logo nuevo del isa"/>
        <xdr:cNvPicPr/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233058" y="240862"/>
          <a:ext cx="1630447" cy="4471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244474</xdr:colOff>
      <xdr:row>7</xdr:row>
      <xdr:rowOff>12170</xdr:rowOff>
    </xdr:from>
    <xdr:to>
      <xdr:col>8</xdr:col>
      <xdr:colOff>549274</xdr:colOff>
      <xdr:row>32</xdr:row>
      <xdr:rowOff>45508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28574</xdr:colOff>
      <xdr:row>45</xdr:row>
      <xdr:rowOff>42862</xdr:rowOff>
    </xdr:from>
    <xdr:to>
      <xdr:col>10</xdr:col>
      <xdr:colOff>495300</xdr:colOff>
      <xdr:row>73</xdr:row>
      <xdr:rowOff>152400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571500</xdr:colOff>
      <xdr:row>82</xdr:row>
      <xdr:rowOff>9524</xdr:rowOff>
    </xdr:from>
    <xdr:to>
      <xdr:col>10</xdr:col>
      <xdr:colOff>619125</xdr:colOff>
      <xdr:row>109</xdr:row>
      <xdr:rowOff>95249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771524</xdr:colOff>
      <xdr:row>5</xdr:row>
      <xdr:rowOff>4761</xdr:rowOff>
    </xdr:from>
    <xdr:to>
      <xdr:col>7</xdr:col>
      <xdr:colOff>923925</xdr:colOff>
      <xdr:row>38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868680</xdr:colOff>
      <xdr:row>8</xdr:row>
      <xdr:rowOff>125730</xdr:rowOff>
    </xdr:from>
    <xdr:ext cx="1021080" cy="468013"/>
    <xdr:sp macro="" textlink="">
      <xdr:nvSpPr>
        <xdr:cNvPr id="3" name="2 CuadroTexto"/>
        <xdr:cNvSpPr txBox="1"/>
      </xdr:nvSpPr>
      <xdr:spPr>
        <a:xfrm>
          <a:off x="8458200" y="1588770"/>
          <a:ext cx="1021080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PA" sz="2400" b="1">
              <a:solidFill>
                <a:srgbClr val="FF0000"/>
              </a:solidFill>
            </a:rPr>
            <a:t>39.4%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746760</xdr:colOff>
      <xdr:row>0</xdr:row>
      <xdr:rowOff>30480</xdr:rowOff>
    </xdr:from>
    <xdr:to>
      <xdr:col>6</xdr:col>
      <xdr:colOff>762000</xdr:colOff>
      <xdr:row>3</xdr:row>
      <xdr:rowOff>76200</xdr:rowOff>
    </xdr:to>
    <xdr:pic>
      <xdr:nvPicPr>
        <xdr:cNvPr id="2" name="irc_mi" descr="http://agencia.medianell.com/m/p/770x410/agencia/files/88048-media.jpg"/>
        <xdr:cNvPicPr/>
      </xdr:nvPicPr>
      <xdr:blipFill>
        <a:blip xmlns:r="http://schemas.openxmlformats.org/officeDocument/2006/relationships" r:embed="rId1" r:link="rId2" cstate="print"/>
        <a:srcRect l="23340" t="23506" r="23892" b="9265"/>
        <a:stretch>
          <a:fillRect/>
        </a:stretch>
      </xdr:blipFill>
      <xdr:spPr bwMode="auto">
        <a:xfrm>
          <a:off x="7421880" y="30480"/>
          <a:ext cx="89916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541020</xdr:colOff>
      <xdr:row>0</xdr:row>
      <xdr:rowOff>137160</xdr:rowOff>
    </xdr:from>
    <xdr:to>
      <xdr:col>0</xdr:col>
      <xdr:colOff>2171700</xdr:colOff>
      <xdr:row>3</xdr:row>
      <xdr:rowOff>15240</xdr:rowOff>
    </xdr:to>
    <xdr:pic>
      <xdr:nvPicPr>
        <xdr:cNvPr id="3" name="2 Imagen" descr="logo nuevo del isa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1020" y="137160"/>
          <a:ext cx="1630680" cy="441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876300</xdr:colOff>
      <xdr:row>0</xdr:row>
      <xdr:rowOff>144780</xdr:rowOff>
    </xdr:from>
    <xdr:to>
      <xdr:col>0</xdr:col>
      <xdr:colOff>1943100</xdr:colOff>
      <xdr:row>3</xdr:row>
      <xdr:rowOff>7620</xdr:rowOff>
    </xdr:to>
    <xdr:pic>
      <xdr:nvPicPr>
        <xdr:cNvPr id="2" name="1 Imagen" descr="logo nuevo del is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68780" y="144780"/>
          <a:ext cx="1066800" cy="4267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1104900</xdr:colOff>
      <xdr:row>0</xdr:row>
      <xdr:rowOff>74295</xdr:rowOff>
    </xdr:from>
    <xdr:to>
      <xdr:col>1</xdr:col>
      <xdr:colOff>1996440</xdr:colOff>
      <xdr:row>3</xdr:row>
      <xdr:rowOff>97155</xdr:rowOff>
    </xdr:to>
    <xdr:pic>
      <xdr:nvPicPr>
        <xdr:cNvPr id="3" name="irc_mi" descr="http://agencia.medianell.com/m/p/770x410/agencia/files/88048-media.jpg"/>
        <xdr:cNvPicPr/>
      </xdr:nvPicPr>
      <xdr:blipFill>
        <a:blip xmlns:r="http://schemas.openxmlformats.org/officeDocument/2006/relationships" r:embed="rId2" r:link="rId3" cstate="print"/>
        <a:srcRect l="23340" t="23506" r="23892" b="9265"/>
        <a:stretch>
          <a:fillRect/>
        </a:stretch>
      </xdr:blipFill>
      <xdr:spPr bwMode="auto">
        <a:xfrm>
          <a:off x="6829425" y="74295"/>
          <a:ext cx="891540" cy="5848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541020</xdr:colOff>
      <xdr:row>0</xdr:row>
      <xdr:rowOff>137160</xdr:rowOff>
    </xdr:from>
    <xdr:to>
      <xdr:col>0</xdr:col>
      <xdr:colOff>2171700</xdr:colOff>
      <xdr:row>3</xdr:row>
      <xdr:rowOff>15240</xdr:rowOff>
    </xdr:to>
    <xdr:pic>
      <xdr:nvPicPr>
        <xdr:cNvPr id="5" name="4 Imagen" descr="logo nuevo del isa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1020" y="137160"/>
          <a:ext cx="1630680" cy="4419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9"/>
  <sheetViews>
    <sheetView showGridLines="0" workbookViewId="0">
      <selection activeCell="B11" sqref="B11"/>
    </sheetView>
  </sheetViews>
  <sheetFormatPr baseColWidth="10" defaultRowHeight="15" x14ac:dyDescent="0.25"/>
  <cols>
    <col min="1" max="1" width="46.28515625" customWidth="1"/>
    <col min="2" max="2" width="23.7109375" customWidth="1"/>
    <col min="4" max="4" width="46.28515625" customWidth="1"/>
    <col min="5" max="5" width="24.42578125" customWidth="1"/>
  </cols>
  <sheetData>
    <row r="1" spans="1:5" ht="15.75" x14ac:dyDescent="0.25">
      <c r="A1" s="68" t="s">
        <v>0</v>
      </c>
      <c r="B1" s="68"/>
      <c r="D1" s="68" t="s">
        <v>8</v>
      </c>
      <c r="E1" s="68"/>
    </row>
    <row r="2" spans="1:5" ht="18.75" x14ac:dyDescent="0.3">
      <c r="A2" s="69" t="s">
        <v>1</v>
      </c>
      <c r="B2" s="69"/>
      <c r="D2" s="69" t="s">
        <v>9</v>
      </c>
      <c r="E2" s="69"/>
    </row>
    <row r="3" spans="1:5" ht="18.75" x14ac:dyDescent="0.3">
      <c r="A3" s="69" t="s">
        <v>2</v>
      </c>
      <c r="B3" s="69"/>
      <c r="D3" s="69" t="s">
        <v>2</v>
      </c>
      <c r="E3" s="69"/>
    </row>
    <row r="5" spans="1:5" ht="45.75" customHeight="1" x14ac:dyDescent="0.25">
      <c r="A5" s="3" t="s">
        <v>3</v>
      </c>
      <c r="B5" s="4" t="s">
        <v>4</v>
      </c>
      <c r="D5" s="3" t="s">
        <v>3</v>
      </c>
      <c r="E5" s="4" t="s">
        <v>4</v>
      </c>
    </row>
    <row r="6" spans="1:5" ht="45.75" customHeight="1" x14ac:dyDescent="0.25">
      <c r="A6" s="6" t="s">
        <v>5</v>
      </c>
      <c r="B6" s="30">
        <f>B7+B8</f>
        <v>18.740000000000002</v>
      </c>
      <c r="D6" s="6" t="s">
        <v>5</v>
      </c>
      <c r="E6" s="50">
        <f>SUM(E7:E8)</f>
        <v>1583358</v>
      </c>
    </row>
    <row r="7" spans="1:5" ht="45.75" customHeight="1" x14ac:dyDescent="0.25">
      <c r="A7" s="1" t="s">
        <v>6</v>
      </c>
      <c r="B7" s="31">
        <v>7.68</v>
      </c>
      <c r="D7" s="1" t="s">
        <v>6</v>
      </c>
      <c r="E7" s="84">
        <v>667158</v>
      </c>
    </row>
    <row r="8" spans="1:5" ht="45.75" customHeight="1" x14ac:dyDescent="0.25">
      <c r="A8" s="2" t="s">
        <v>7</v>
      </c>
      <c r="B8" s="32">
        <v>11.06</v>
      </c>
      <c r="D8" s="2" t="s">
        <v>7</v>
      </c>
      <c r="E8" s="85">
        <v>916200</v>
      </c>
    </row>
    <row r="9" spans="1:5" ht="15.75" x14ac:dyDescent="0.25">
      <c r="A9" s="5" t="s">
        <v>39</v>
      </c>
      <c r="D9" s="5" t="s">
        <v>35</v>
      </c>
    </row>
  </sheetData>
  <mergeCells count="6">
    <mergeCell ref="D1:E1"/>
    <mergeCell ref="D2:E2"/>
    <mergeCell ref="D3:E3"/>
    <mergeCell ref="A1:B1"/>
    <mergeCell ref="A2:B2"/>
    <mergeCell ref="A3:B3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5"/>
  <sheetViews>
    <sheetView showGridLines="0" topLeftCell="F1" zoomScale="87" zoomScaleNormal="87" workbookViewId="0">
      <selection activeCell="Q36" sqref="Q36"/>
    </sheetView>
  </sheetViews>
  <sheetFormatPr baseColWidth="10" defaultRowHeight="15" x14ac:dyDescent="0.25"/>
  <cols>
    <col min="1" max="1" width="20.42578125" customWidth="1"/>
    <col min="2" max="2" width="15.7109375" customWidth="1"/>
    <col min="3" max="3" width="14.7109375" customWidth="1"/>
    <col min="4" max="4" width="14.85546875" customWidth="1"/>
    <col min="5" max="5" width="18" style="7" customWidth="1"/>
    <col min="6" max="6" width="15" customWidth="1"/>
    <col min="7" max="7" width="14.140625" bestFit="1" customWidth="1"/>
    <col min="9" max="10" width="14.140625" bestFit="1" customWidth="1"/>
    <col min="11" max="11" width="13.140625" bestFit="1" customWidth="1"/>
  </cols>
  <sheetData>
    <row r="1" spans="1:11" ht="18.75" x14ac:dyDescent="0.3">
      <c r="A1" s="70" t="s">
        <v>34</v>
      </c>
      <c r="B1" s="70"/>
      <c r="C1" s="70"/>
      <c r="D1" s="70"/>
      <c r="E1" s="70"/>
      <c r="F1" s="70"/>
      <c r="G1" s="70"/>
    </row>
    <row r="2" spans="1:11" ht="15.75" x14ac:dyDescent="0.25">
      <c r="A2" s="68" t="s">
        <v>10</v>
      </c>
      <c r="B2" s="68"/>
      <c r="C2" s="68"/>
      <c r="D2" s="68"/>
      <c r="E2" s="68"/>
      <c r="F2" s="68"/>
      <c r="G2" s="68"/>
    </row>
    <row r="4" spans="1:11" ht="15.75" x14ac:dyDescent="0.25">
      <c r="A4" s="71" t="s">
        <v>138</v>
      </c>
      <c r="B4" s="71"/>
      <c r="C4" s="71"/>
      <c r="D4" s="71"/>
      <c r="E4" s="71"/>
      <c r="F4" s="71"/>
      <c r="G4" s="71"/>
    </row>
    <row r="5" spans="1:11" ht="15.75" thickBot="1" x14ac:dyDescent="0.3"/>
    <row r="6" spans="1:11" ht="45" x14ac:dyDescent="0.25">
      <c r="A6" s="72" t="s">
        <v>3</v>
      </c>
      <c r="B6" s="26" t="s">
        <v>11</v>
      </c>
      <c r="C6" s="26" t="s">
        <v>12</v>
      </c>
      <c r="D6" s="26" t="s">
        <v>13</v>
      </c>
      <c r="E6" s="26" t="s">
        <v>14</v>
      </c>
      <c r="F6" s="26" t="s">
        <v>15</v>
      </c>
      <c r="G6" s="27" t="s">
        <v>16</v>
      </c>
      <c r="H6" s="8"/>
      <c r="I6" s="10" t="s">
        <v>22</v>
      </c>
      <c r="J6" s="10" t="s">
        <v>23</v>
      </c>
      <c r="K6" s="43" t="s">
        <v>15</v>
      </c>
    </row>
    <row r="7" spans="1:11" ht="15.75" thickBot="1" x14ac:dyDescent="0.3">
      <c r="A7" s="73"/>
      <c r="B7" s="28">
        <v>1</v>
      </c>
      <c r="C7" s="28">
        <v>2</v>
      </c>
      <c r="D7" s="28">
        <v>3</v>
      </c>
      <c r="E7" s="28" t="s">
        <v>20</v>
      </c>
      <c r="F7" s="28">
        <v>5</v>
      </c>
      <c r="G7" s="29" t="s">
        <v>21</v>
      </c>
      <c r="I7" s="9">
        <v>1583358</v>
      </c>
      <c r="J7" s="9">
        <v>453627</v>
      </c>
      <c r="K7" s="9">
        <v>271371</v>
      </c>
    </row>
    <row r="8" spans="1:11" ht="39.75" customHeight="1" x14ac:dyDescent="0.25">
      <c r="A8" s="16" t="s">
        <v>19</v>
      </c>
      <c r="B8" s="17">
        <f>SUM(B9:B10)</f>
        <v>18749894</v>
      </c>
      <c r="C8" s="17">
        <f>SUM(C9:C10)</f>
        <v>1583358</v>
      </c>
      <c r="D8" s="39">
        <f>SUM(D9:D10)</f>
        <v>453627</v>
      </c>
      <c r="E8" s="18">
        <f>+D8/C8</f>
        <v>0.2864967998393288</v>
      </c>
      <c r="F8" s="39">
        <f>SUM(F9:F10)</f>
        <v>271371</v>
      </c>
      <c r="G8" s="39">
        <f>SUM(G9:G10)</f>
        <v>1129731</v>
      </c>
    </row>
    <row r="9" spans="1:11" ht="39.75" customHeight="1" x14ac:dyDescent="0.25">
      <c r="A9" s="11" t="s">
        <v>17</v>
      </c>
      <c r="B9" s="12">
        <v>7685329</v>
      </c>
      <c r="C9" s="12">
        <v>667158</v>
      </c>
      <c r="D9" s="12">
        <v>92454</v>
      </c>
      <c r="E9" s="15">
        <f>+D9/C9</f>
        <v>0.13857886737474481</v>
      </c>
      <c r="F9" s="12">
        <v>15650</v>
      </c>
      <c r="G9" s="12">
        <f>C9-D9</f>
        <v>574704</v>
      </c>
    </row>
    <row r="10" spans="1:11" ht="39.75" customHeight="1" x14ac:dyDescent="0.25">
      <c r="A10" s="13" t="s">
        <v>18</v>
      </c>
      <c r="B10" s="14">
        <v>11064565</v>
      </c>
      <c r="C10" s="14">
        <v>916200</v>
      </c>
      <c r="D10" s="14">
        <v>361173</v>
      </c>
      <c r="E10" s="34">
        <f>+D10/C10</f>
        <v>0.39420759659463001</v>
      </c>
      <c r="F10" s="14">
        <v>255721</v>
      </c>
      <c r="G10" s="14">
        <f>+C10-D10</f>
        <v>555027</v>
      </c>
    </row>
    <row r="12" spans="1:11" x14ac:dyDescent="0.25">
      <c r="C12" s="33"/>
    </row>
    <row r="15" spans="1:11" x14ac:dyDescent="0.25">
      <c r="D15" s="33"/>
    </row>
  </sheetData>
  <mergeCells count="4">
    <mergeCell ref="A1:G1"/>
    <mergeCell ref="A2:G2"/>
    <mergeCell ref="A4:G4"/>
    <mergeCell ref="A6:A7"/>
  </mergeCells>
  <printOptions horizontalCentered="1" verticalCentered="1"/>
  <pageMargins left="0.39370078740157483" right="0" top="0" bottom="0" header="0.31496062992125984" footer="0.31496062992125984"/>
  <pageSetup orientation="landscape" r:id="rId1"/>
  <headerFooter>
    <oddFooter>&amp;L&amp;"Arial,Normal"&amp;12ANEXO NO. 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80"/>
  <sheetViews>
    <sheetView zoomScaleNormal="100" zoomScaleSheetLayoutView="90" workbookViewId="0">
      <pane ySplit="6" topLeftCell="A127" activePane="bottomLeft" state="frozen"/>
      <selection pane="bottomLeft" activeCell="J11" sqref="J11"/>
    </sheetView>
  </sheetViews>
  <sheetFormatPr baseColWidth="10" defaultRowHeight="15" x14ac:dyDescent="0.25"/>
  <cols>
    <col min="3" max="3" width="31.7109375" customWidth="1"/>
    <col min="4" max="4" width="18.7109375" bestFit="1" customWidth="1"/>
    <col min="5" max="5" width="13.140625" bestFit="1" customWidth="1"/>
    <col min="6" max="6" width="19.5703125" bestFit="1" customWidth="1"/>
  </cols>
  <sheetData>
    <row r="5" spans="1:6" x14ac:dyDescent="0.25">
      <c r="C5" s="10" t="s">
        <v>22</v>
      </c>
      <c r="D5" s="10" t="s">
        <v>23</v>
      </c>
      <c r="E5" s="10" t="s">
        <v>15</v>
      </c>
      <c r="F5" s="10" t="s">
        <v>30</v>
      </c>
    </row>
    <row r="6" spans="1:6" x14ac:dyDescent="0.25">
      <c r="C6" s="9">
        <v>667158</v>
      </c>
      <c r="D6" s="9">
        <v>92454</v>
      </c>
      <c r="E6" s="9">
        <v>15650</v>
      </c>
      <c r="F6" s="9">
        <v>574704</v>
      </c>
    </row>
    <row r="7" spans="1:6" ht="24.75" customHeight="1" x14ac:dyDescent="0.25"/>
    <row r="8" spans="1:6" x14ac:dyDescent="0.25">
      <c r="A8" s="23"/>
    </row>
    <row r="22" ht="18" customHeight="1" x14ac:dyDescent="0.25"/>
    <row r="38" spans="3:5" x14ac:dyDescent="0.25">
      <c r="E38" t="s">
        <v>33</v>
      </c>
    </row>
    <row r="39" spans="3:5" x14ac:dyDescent="0.25">
      <c r="C39" s="19" t="s">
        <v>26</v>
      </c>
      <c r="D39" s="20">
        <v>344189</v>
      </c>
    </row>
    <row r="40" spans="3:5" x14ac:dyDescent="0.25">
      <c r="C40" s="19" t="s">
        <v>27</v>
      </c>
      <c r="D40" s="20">
        <v>86569</v>
      </c>
    </row>
    <row r="41" spans="3:5" x14ac:dyDescent="0.25">
      <c r="C41" s="19" t="s">
        <v>28</v>
      </c>
      <c r="D41" s="20">
        <v>56300</v>
      </c>
    </row>
    <row r="42" spans="3:5" s="38" customFormat="1" x14ac:dyDescent="0.25">
      <c r="C42" s="21" t="s">
        <v>29</v>
      </c>
      <c r="D42" s="22">
        <v>180100</v>
      </c>
    </row>
    <row r="76" spans="1:5" x14ac:dyDescent="0.25">
      <c r="D76" s="23"/>
      <c r="E76" s="38" t="s">
        <v>32</v>
      </c>
    </row>
    <row r="77" spans="1:5" x14ac:dyDescent="0.25">
      <c r="C77" s="19" t="s">
        <v>26</v>
      </c>
      <c r="D77" s="22">
        <v>65623</v>
      </c>
    </row>
    <row r="78" spans="1:5" x14ac:dyDescent="0.25">
      <c r="C78" s="19" t="s">
        <v>27</v>
      </c>
      <c r="D78" s="20">
        <v>34130.49</v>
      </c>
    </row>
    <row r="79" spans="1:5" x14ac:dyDescent="0.25">
      <c r="C79" s="19" t="s">
        <v>28</v>
      </c>
      <c r="D79" s="20">
        <v>8561.73</v>
      </c>
    </row>
    <row r="80" spans="1:5" s="38" customFormat="1" x14ac:dyDescent="0.25">
      <c r="A80" s="38">
        <v>6</v>
      </c>
      <c r="C80" s="19" t="s">
        <v>29</v>
      </c>
      <c r="D80" s="20">
        <v>0</v>
      </c>
    </row>
  </sheetData>
  <printOptions horizontalCentered="1" verticalCentered="1"/>
  <pageMargins left="0" right="0" top="0" bottom="0.39370078740157483" header="0.11811023622047245" footer="0.11811023622047245"/>
  <pageSetup scale="64" fitToHeight="28" orientation="landscape" r:id="rId1"/>
  <headerFooter>
    <oddFooter>&amp;L&amp;"Arial,Normal"&amp;12Anexo No. 3</oddFooter>
  </headerFooter>
  <rowBreaks count="2" manualBreakCount="2">
    <brk id="54" max="16383" man="1"/>
    <brk id="10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zoomScaleNormal="100" zoomScaleSheetLayoutView="100" workbookViewId="0">
      <pane ySplit="7" topLeftCell="A11" activePane="bottomLeft" state="frozen"/>
      <selection pane="bottomLeft" activeCell="B87" sqref="B87"/>
    </sheetView>
  </sheetViews>
  <sheetFormatPr baseColWidth="10" defaultColWidth="11.42578125" defaultRowHeight="15" x14ac:dyDescent="0.25"/>
  <cols>
    <col min="1" max="1" width="46.42578125" style="37" customWidth="1"/>
    <col min="2" max="2" width="13.85546875" style="37" customWidth="1"/>
    <col min="3" max="3" width="12.28515625" style="37" bestFit="1" customWidth="1"/>
    <col min="4" max="4" width="13.42578125" style="37" customWidth="1"/>
    <col min="5" max="5" width="11.5703125" style="37" customWidth="1"/>
    <col min="6" max="6" width="13.7109375" style="37" customWidth="1"/>
    <col min="7" max="7" width="15.28515625" style="37" customWidth="1"/>
    <col min="8" max="8" width="12.85546875" style="37" bestFit="1" customWidth="1"/>
    <col min="9" max="16384" width="11.42578125" style="37"/>
  </cols>
  <sheetData>
    <row r="1" spans="1:13" ht="15.75" x14ac:dyDescent="0.25">
      <c r="A1" s="74" t="s">
        <v>126</v>
      </c>
      <c r="B1" s="74"/>
      <c r="C1" s="74"/>
      <c r="D1" s="74"/>
      <c r="E1" s="74"/>
      <c r="F1" s="74"/>
      <c r="G1" s="74"/>
      <c r="H1" s="74"/>
      <c r="I1" s="74"/>
      <c r="J1" s="64"/>
      <c r="K1" s="64"/>
      <c r="L1" s="64"/>
      <c r="M1" s="64"/>
    </row>
    <row r="2" spans="1:13" ht="15.75" x14ac:dyDescent="0.25">
      <c r="A2" s="74" t="s">
        <v>127</v>
      </c>
      <c r="B2" s="74"/>
      <c r="C2" s="74"/>
      <c r="D2" s="74"/>
      <c r="E2" s="74"/>
      <c r="F2" s="74"/>
      <c r="G2" s="74"/>
      <c r="H2" s="74"/>
      <c r="I2" s="74"/>
      <c r="J2" s="64"/>
      <c r="K2" s="64"/>
      <c r="L2" s="64"/>
      <c r="M2" s="64"/>
    </row>
    <row r="3" spans="1:13" ht="15.75" x14ac:dyDescent="0.25">
      <c r="A3" s="74" t="s">
        <v>128</v>
      </c>
      <c r="B3" s="74"/>
      <c r="C3" s="74"/>
      <c r="D3" s="74"/>
      <c r="E3" s="74"/>
      <c r="F3" s="74"/>
      <c r="G3" s="74"/>
      <c r="H3" s="74"/>
      <c r="I3" s="74"/>
      <c r="J3" s="64"/>
      <c r="K3" s="64"/>
      <c r="L3" s="64"/>
      <c r="M3" s="64"/>
    </row>
    <row r="4" spans="1:13" ht="16.5" thickBot="1" x14ac:dyDescent="0.3">
      <c r="A4" s="74" t="s">
        <v>129</v>
      </c>
      <c r="B4" s="74"/>
      <c r="C4" s="74"/>
      <c r="D4" s="74"/>
      <c r="E4" s="74"/>
      <c r="F4" s="74"/>
      <c r="G4" s="74"/>
      <c r="H4" s="74"/>
      <c r="I4" s="74"/>
      <c r="J4" s="64"/>
      <c r="K4" s="64"/>
      <c r="L4" s="64"/>
      <c r="M4" s="64"/>
    </row>
    <row r="5" spans="1:13" ht="60" x14ac:dyDescent="0.25">
      <c r="A5" s="51"/>
      <c r="B5" s="52" t="s">
        <v>42</v>
      </c>
      <c r="C5" s="52" t="s">
        <v>43</v>
      </c>
      <c r="D5" s="52" t="s">
        <v>44</v>
      </c>
      <c r="E5" s="52" t="s">
        <v>45</v>
      </c>
      <c r="F5" s="53" t="s">
        <v>14</v>
      </c>
      <c r="G5" s="54" t="s">
        <v>46</v>
      </c>
      <c r="H5" s="52" t="s">
        <v>47</v>
      </c>
      <c r="I5" s="55" t="s">
        <v>48</v>
      </c>
    </row>
    <row r="6" spans="1:13" ht="15.75" thickBot="1" x14ac:dyDescent="0.3">
      <c r="A6" s="56" t="s">
        <v>49</v>
      </c>
      <c r="B6" s="57">
        <v>1</v>
      </c>
      <c r="C6" s="57">
        <v>2</v>
      </c>
      <c r="D6" s="57">
        <v>3</v>
      </c>
      <c r="E6" s="57" t="s">
        <v>50</v>
      </c>
      <c r="F6" s="35" t="s">
        <v>25</v>
      </c>
      <c r="G6" s="57">
        <v>6</v>
      </c>
      <c r="H6" s="57">
        <v>5</v>
      </c>
      <c r="I6" s="57">
        <v>10</v>
      </c>
    </row>
    <row r="7" spans="1:13" ht="21.75" customHeight="1" x14ac:dyDescent="0.25">
      <c r="A7" s="58" t="s">
        <v>19</v>
      </c>
      <c r="B7" s="59">
        <v>18749894</v>
      </c>
      <c r="C7" s="59">
        <v>1583358</v>
      </c>
      <c r="D7" s="59">
        <v>453626.97</v>
      </c>
      <c r="E7" s="59">
        <v>1129731.03</v>
      </c>
      <c r="F7" s="65">
        <f>D7/C7*100</f>
        <v>28.649678089225556</v>
      </c>
      <c r="G7" s="59">
        <v>453626.97</v>
      </c>
      <c r="H7" s="59">
        <v>271371.36</v>
      </c>
      <c r="I7" s="59">
        <v>155425.17000000001</v>
      </c>
    </row>
    <row r="8" spans="1:13" x14ac:dyDescent="0.25">
      <c r="A8" s="66" t="s">
        <v>51</v>
      </c>
      <c r="B8" s="60">
        <v>7685329</v>
      </c>
      <c r="C8" s="60">
        <v>667158</v>
      </c>
      <c r="D8" s="60">
        <v>92453.87</v>
      </c>
      <c r="E8" s="60">
        <v>574704.13</v>
      </c>
      <c r="F8" s="61">
        <f>D8/C8*100</f>
        <v>13.857867251835396</v>
      </c>
      <c r="G8" s="60">
        <v>92453.87</v>
      </c>
      <c r="H8" s="60">
        <v>15649.98</v>
      </c>
      <c r="I8" s="60">
        <v>49973.45</v>
      </c>
    </row>
    <row r="9" spans="1:13" x14ac:dyDescent="0.25">
      <c r="A9" s="66" t="s">
        <v>52</v>
      </c>
      <c r="B9" s="60">
        <v>4297400</v>
      </c>
      <c r="C9" s="60">
        <v>344189</v>
      </c>
      <c r="D9" s="60">
        <v>49761.65</v>
      </c>
      <c r="E9" s="60">
        <v>294427.34999999998</v>
      </c>
      <c r="F9" s="61">
        <f>D9/C9*100</f>
        <v>14.457652626899756</v>
      </c>
      <c r="G9" s="60">
        <v>49761.65</v>
      </c>
      <c r="H9" s="60">
        <v>0</v>
      </c>
      <c r="I9" s="60">
        <v>49761.65</v>
      </c>
    </row>
    <row r="10" spans="1:13" x14ac:dyDescent="0.25">
      <c r="A10" s="62" t="s">
        <v>53</v>
      </c>
      <c r="B10" s="63">
        <v>2392900</v>
      </c>
      <c r="C10" s="63">
        <v>199442</v>
      </c>
      <c r="D10" s="63">
        <v>0</v>
      </c>
      <c r="E10" s="63">
        <v>199442</v>
      </c>
      <c r="F10" s="61">
        <f t="shared" ref="F10:F73" si="0">D10/C10*100</f>
        <v>0</v>
      </c>
      <c r="G10" s="63">
        <v>0</v>
      </c>
      <c r="H10" s="63">
        <v>0</v>
      </c>
      <c r="I10" s="63">
        <v>0</v>
      </c>
    </row>
    <row r="11" spans="1:13" x14ac:dyDescent="0.25">
      <c r="A11" s="62" t="s">
        <v>54</v>
      </c>
      <c r="B11" s="63">
        <v>1014000</v>
      </c>
      <c r="C11" s="63">
        <v>84500</v>
      </c>
      <c r="D11" s="63">
        <v>31901.040000000001</v>
      </c>
      <c r="E11" s="63">
        <v>52598.96</v>
      </c>
      <c r="F11" s="61">
        <f t="shared" si="0"/>
        <v>37.752710059171605</v>
      </c>
      <c r="G11" s="63">
        <v>31901.040000000001</v>
      </c>
      <c r="H11" s="63">
        <v>0</v>
      </c>
      <c r="I11" s="63">
        <v>31901.040000000001</v>
      </c>
    </row>
    <row r="12" spans="1:13" x14ac:dyDescent="0.25">
      <c r="A12" s="62" t="s">
        <v>55</v>
      </c>
      <c r="B12" s="63">
        <v>4500</v>
      </c>
      <c r="C12" s="63">
        <v>0</v>
      </c>
      <c r="D12" s="63">
        <v>0</v>
      </c>
      <c r="E12" s="63">
        <v>0</v>
      </c>
      <c r="F12" s="61">
        <v>0</v>
      </c>
      <c r="G12" s="63">
        <v>0</v>
      </c>
      <c r="H12" s="63">
        <v>0</v>
      </c>
      <c r="I12" s="63">
        <v>0</v>
      </c>
    </row>
    <row r="13" spans="1:13" x14ac:dyDescent="0.25">
      <c r="A13" s="62" t="s">
        <v>56</v>
      </c>
      <c r="B13" s="63">
        <v>154800</v>
      </c>
      <c r="C13" s="63">
        <v>12900</v>
      </c>
      <c r="D13" s="63">
        <v>12900</v>
      </c>
      <c r="E13" s="63">
        <v>0</v>
      </c>
      <c r="F13" s="61">
        <f t="shared" si="0"/>
        <v>100</v>
      </c>
      <c r="G13" s="63">
        <v>12900</v>
      </c>
      <c r="H13" s="63">
        <v>0</v>
      </c>
      <c r="I13" s="63">
        <v>12900</v>
      </c>
    </row>
    <row r="14" spans="1:13" x14ac:dyDescent="0.25">
      <c r="A14" s="62" t="s">
        <v>57</v>
      </c>
      <c r="B14" s="63">
        <v>164500</v>
      </c>
      <c r="C14" s="63">
        <v>0</v>
      </c>
      <c r="D14" s="63">
        <v>0</v>
      </c>
      <c r="E14" s="63">
        <v>0</v>
      </c>
      <c r="F14" s="61">
        <v>0</v>
      </c>
      <c r="G14" s="63">
        <v>0</v>
      </c>
      <c r="H14" s="63">
        <v>0</v>
      </c>
      <c r="I14" s="63">
        <v>0</v>
      </c>
    </row>
    <row r="15" spans="1:13" x14ac:dyDescent="0.25">
      <c r="A15" s="62" t="s">
        <v>58</v>
      </c>
      <c r="B15" s="63">
        <v>454000</v>
      </c>
      <c r="C15" s="63">
        <v>37880</v>
      </c>
      <c r="D15" s="63">
        <v>3907.86</v>
      </c>
      <c r="E15" s="63">
        <v>33972.14</v>
      </c>
      <c r="F15" s="61">
        <f t="shared" si="0"/>
        <v>10.316420274551215</v>
      </c>
      <c r="G15" s="63">
        <v>3907.86</v>
      </c>
      <c r="H15" s="63">
        <v>0</v>
      </c>
      <c r="I15" s="63">
        <v>3907.86</v>
      </c>
    </row>
    <row r="16" spans="1:13" x14ac:dyDescent="0.25">
      <c r="A16" s="62" t="s">
        <v>59</v>
      </c>
      <c r="B16" s="63">
        <v>51200</v>
      </c>
      <c r="C16" s="63">
        <v>4290</v>
      </c>
      <c r="D16" s="63">
        <v>478.48</v>
      </c>
      <c r="E16" s="63">
        <v>3811.52</v>
      </c>
      <c r="F16" s="61">
        <f t="shared" si="0"/>
        <v>11.153379953379954</v>
      </c>
      <c r="G16" s="63">
        <v>478.48</v>
      </c>
      <c r="H16" s="63">
        <v>0</v>
      </c>
      <c r="I16" s="63">
        <v>478.48</v>
      </c>
    </row>
    <row r="17" spans="1:9" x14ac:dyDescent="0.25">
      <c r="A17" s="62" t="s">
        <v>60</v>
      </c>
      <c r="B17" s="63">
        <v>51200</v>
      </c>
      <c r="C17" s="63">
        <v>4290</v>
      </c>
      <c r="D17" s="63">
        <v>478.48</v>
      </c>
      <c r="E17" s="63">
        <v>3811.52</v>
      </c>
      <c r="F17" s="61">
        <f t="shared" si="0"/>
        <v>11.153379953379954</v>
      </c>
      <c r="G17" s="63">
        <v>478.48</v>
      </c>
      <c r="H17" s="63">
        <v>0</v>
      </c>
      <c r="I17" s="63">
        <v>478.48</v>
      </c>
    </row>
    <row r="18" spans="1:9" ht="15" customHeight="1" x14ac:dyDescent="0.25">
      <c r="A18" s="62" t="s">
        <v>61</v>
      </c>
      <c r="B18" s="63">
        <v>10300</v>
      </c>
      <c r="C18" s="63">
        <v>887</v>
      </c>
      <c r="D18" s="63">
        <v>95.79</v>
      </c>
      <c r="E18" s="63">
        <v>791.21</v>
      </c>
      <c r="F18" s="61">
        <f t="shared" si="0"/>
        <v>10.799323562570464</v>
      </c>
      <c r="G18" s="63">
        <v>95.79</v>
      </c>
      <c r="H18" s="63">
        <v>0</v>
      </c>
      <c r="I18" s="63">
        <v>95.79</v>
      </c>
    </row>
    <row r="19" spans="1:9" x14ac:dyDescent="0.25">
      <c r="A19" s="58" t="s">
        <v>62</v>
      </c>
      <c r="B19" s="59">
        <v>887450</v>
      </c>
      <c r="C19" s="59">
        <v>86569</v>
      </c>
      <c r="D19" s="59">
        <v>34130.49</v>
      </c>
      <c r="E19" s="59">
        <v>52438.51</v>
      </c>
      <c r="F19" s="65">
        <f t="shared" si="0"/>
        <v>39.42576441913387</v>
      </c>
      <c r="G19" s="59">
        <v>34130.49</v>
      </c>
      <c r="H19" s="59">
        <v>14748</v>
      </c>
      <c r="I19" s="59">
        <v>211.8</v>
      </c>
    </row>
    <row r="20" spans="1:9" x14ac:dyDescent="0.25">
      <c r="A20" s="62" t="s">
        <v>63</v>
      </c>
      <c r="B20" s="63">
        <v>32080</v>
      </c>
      <c r="C20" s="63">
        <v>2000</v>
      </c>
      <c r="D20" s="63">
        <v>0</v>
      </c>
      <c r="E20" s="63">
        <v>2000</v>
      </c>
      <c r="F20" s="61">
        <f t="shared" si="0"/>
        <v>0</v>
      </c>
      <c r="G20" s="63">
        <v>0</v>
      </c>
      <c r="H20" s="63">
        <v>0</v>
      </c>
      <c r="I20" s="63">
        <v>0</v>
      </c>
    </row>
    <row r="21" spans="1:9" x14ac:dyDescent="0.25">
      <c r="A21" s="62" t="s">
        <v>64</v>
      </c>
      <c r="B21" s="63">
        <v>30371</v>
      </c>
      <c r="C21" s="63">
        <v>800</v>
      </c>
      <c r="D21" s="63">
        <v>0</v>
      </c>
      <c r="E21" s="63">
        <v>800</v>
      </c>
      <c r="F21" s="61">
        <f t="shared" si="0"/>
        <v>0</v>
      </c>
      <c r="G21" s="63">
        <v>0</v>
      </c>
      <c r="H21" s="63">
        <v>0</v>
      </c>
      <c r="I21" s="63">
        <v>0</v>
      </c>
    </row>
    <row r="22" spans="1:9" x14ac:dyDescent="0.25">
      <c r="A22" s="62" t="s">
        <v>65</v>
      </c>
      <c r="B22" s="63">
        <v>31049</v>
      </c>
      <c r="C22" s="63">
        <v>10000</v>
      </c>
      <c r="D22" s="63">
        <v>9941</v>
      </c>
      <c r="E22" s="63">
        <v>59</v>
      </c>
      <c r="F22" s="61">
        <f t="shared" si="0"/>
        <v>99.41</v>
      </c>
      <c r="G22" s="63">
        <v>9941</v>
      </c>
      <c r="H22" s="63">
        <v>0</v>
      </c>
      <c r="I22" s="63">
        <v>0</v>
      </c>
    </row>
    <row r="23" spans="1:9" x14ac:dyDescent="0.25">
      <c r="A23" s="62" t="s">
        <v>66</v>
      </c>
      <c r="B23" s="63">
        <v>12750</v>
      </c>
      <c r="C23" s="63">
        <v>1180</v>
      </c>
      <c r="D23" s="63">
        <v>0</v>
      </c>
      <c r="E23" s="63">
        <v>1180</v>
      </c>
      <c r="F23" s="61">
        <f t="shared" si="0"/>
        <v>0</v>
      </c>
      <c r="G23" s="63">
        <v>0</v>
      </c>
      <c r="H23" s="63">
        <v>0</v>
      </c>
      <c r="I23" s="63">
        <v>0</v>
      </c>
    </row>
    <row r="24" spans="1:9" x14ac:dyDescent="0.25">
      <c r="A24" s="62" t="s">
        <v>67</v>
      </c>
      <c r="B24" s="63">
        <v>27280</v>
      </c>
      <c r="C24" s="63">
        <v>2399</v>
      </c>
      <c r="D24" s="63">
        <v>8.1199999999999992</v>
      </c>
      <c r="E24" s="63">
        <v>2390.88</v>
      </c>
      <c r="F24" s="61">
        <f t="shared" si="0"/>
        <v>0.338474364318466</v>
      </c>
      <c r="G24" s="63">
        <v>8.1199999999999992</v>
      </c>
      <c r="H24" s="63">
        <v>8.1199999999999992</v>
      </c>
      <c r="I24" s="63">
        <v>0</v>
      </c>
    </row>
    <row r="25" spans="1:9" x14ac:dyDescent="0.25">
      <c r="A25" s="62" t="s">
        <v>68</v>
      </c>
      <c r="B25" s="63">
        <v>36730</v>
      </c>
      <c r="C25" s="63">
        <v>3105</v>
      </c>
      <c r="D25" s="63">
        <v>0</v>
      </c>
      <c r="E25" s="63">
        <v>3105</v>
      </c>
      <c r="F25" s="61">
        <f t="shared" si="0"/>
        <v>0</v>
      </c>
      <c r="G25" s="63">
        <v>0</v>
      </c>
      <c r="H25" s="63">
        <v>0</v>
      </c>
      <c r="I25" s="63">
        <v>0</v>
      </c>
    </row>
    <row r="26" spans="1:9" x14ac:dyDescent="0.25">
      <c r="A26" s="62" t="s">
        <v>69</v>
      </c>
      <c r="B26" s="63">
        <v>63510</v>
      </c>
      <c r="C26" s="63">
        <v>5300</v>
      </c>
      <c r="D26" s="63">
        <v>0</v>
      </c>
      <c r="E26" s="63">
        <v>5300</v>
      </c>
      <c r="F26" s="61">
        <f t="shared" si="0"/>
        <v>0</v>
      </c>
      <c r="G26" s="63">
        <v>0</v>
      </c>
      <c r="H26" s="63">
        <v>0</v>
      </c>
      <c r="I26" s="63">
        <v>0</v>
      </c>
    </row>
    <row r="27" spans="1:9" x14ac:dyDescent="0.25">
      <c r="A27" s="62" t="s">
        <v>70</v>
      </c>
      <c r="B27" s="63">
        <v>140880</v>
      </c>
      <c r="C27" s="63">
        <v>11750</v>
      </c>
      <c r="D27" s="63">
        <v>0</v>
      </c>
      <c r="E27" s="63">
        <v>11750</v>
      </c>
      <c r="F27" s="61">
        <f t="shared" si="0"/>
        <v>0</v>
      </c>
      <c r="G27" s="63">
        <v>0</v>
      </c>
      <c r="H27" s="63">
        <v>0</v>
      </c>
      <c r="I27" s="63">
        <v>0</v>
      </c>
    </row>
    <row r="28" spans="1:9" x14ac:dyDescent="0.25">
      <c r="A28" s="62" t="s">
        <v>71</v>
      </c>
      <c r="B28" s="63">
        <v>162300</v>
      </c>
      <c r="C28" s="63">
        <v>13525</v>
      </c>
      <c r="D28" s="63">
        <v>0</v>
      </c>
      <c r="E28" s="63">
        <v>13525</v>
      </c>
      <c r="F28" s="61">
        <f t="shared" si="0"/>
        <v>0</v>
      </c>
      <c r="G28" s="63">
        <v>0</v>
      </c>
      <c r="H28" s="63">
        <v>0</v>
      </c>
      <c r="I28" s="63">
        <v>0</v>
      </c>
    </row>
    <row r="29" spans="1:9" x14ac:dyDescent="0.25">
      <c r="A29" s="62" t="s">
        <v>72</v>
      </c>
      <c r="B29" s="63">
        <v>10000</v>
      </c>
      <c r="C29" s="63">
        <v>500</v>
      </c>
      <c r="D29" s="63">
        <v>0</v>
      </c>
      <c r="E29" s="63">
        <v>500</v>
      </c>
      <c r="F29" s="61">
        <f t="shared" si="0"/>
        <v>0</v>
      </c>
      <c r="G29" s="63">
        <v>0</v>
      </c>
      <c r="H29" s="63">
        <v>0</v>
      </c>
      <c r="I29" s="63">
        <v>0</v>
      </c>
    </row>
    <row r="30" spans="1:9" x14ac:dyDescent="0.25">
      <c r="A30" s="62" t="s">
        <v>73</v>
      </c>
      <c r="B30" s="63">
        <v>9100</v>
      </c>
      <c r="C30" s="63">
        <v>500</v>
      </c>
      <c r="D30" s="63">
        <v>0</v>
      </c>
      <c r="E30" s="63">
        <v>500</v>
      </c>
      <c r="F30" s="61">
        <f t="shared" si="0"/>
        <v>0</v>
      </c>
      <c r="G30" s="63">
        <v>0</v>
      </c>
      <c r="H30" s="63">
        <v>0</v>
      </c>
      <c r="I30" s="63">
        <v>0</v>
      </c>
    </row>
    <row r="31" spans="1:9" x14ac:dyDescent="0.25">
      <c r="A31" s="62" t="s">
        <v>74</v>
      </c>
      <c r="B31" s="63">
        <v>37000</v>
      </c>
      <c r="C31" s="63">
        <v>5000</v>
      </c>
      <c r="D31" s="63">
        <v>4477.95</v>
      </c>
      <c r="E31" s="63">
        <v>522.04999999999995</v>
      </c>
      <c r="F31" s="61">
        <f t="shared" si="0"/>
        <v>89.558999999999997</v>
      </c>
      <c r="G31" s="63">
        <v>4477.95</v>
      </c>
      <c r="H31" s="63">
        <v>0</v>
      </c>
      <c r="I31" s="63">
        <v>0</v>
      </c>
    </row>
    <row r="32" spans="1:9" x14ac:dyDescent="0.25">
      <c r="A32" s="62" t="s">
        <v>75</v>
      </c>
      <c r="B32" s="63">
        <v>85200</v>
      </c>
      <c r="C32" s="63">
        <v>7200</v>
      </c>
      <c r="D32" s="63">
        <v>7183</v>
      </c>
      <c r="E32" s="63">
        <v>17</v>
      </c>
      <c r="F32" s="61">
        <f t="shared" si="0"/>
        <v>99.763888888888886</v>
      </c>
      <c r="G32" s="63">
        <v>7183</v>
      </c>
      <c r="H32" s="63">
        <v>7183</v>
      </c>
      <c r="I32" s="63">
        <v>0</v>
      </c>
    </row>
    <row r="33" spans="1:9" x14ac:dyDescent="0.25">
      <c r="A33" s="62" t="s">
        <v>76</v>
      </c>
      <c r="B33" s="63">
        <v>10200</v>
      </c>
      <c r="C33" s="63">
        <v>100</v>
      </c>
      <c r="D33" s="63">
        <v>0</v>
      </c>
      <c r="E33" s="63">
        <v>100</v>
      </c>
      <c r="F33" s="61">
        <f t="shared" si="0"/>
        <v>0</v>
      </c>
      <c r="G33" s="63">
        <v>0</v>
      </c>
      <c r="H33" s="63">
        <v>0</v>
      </c>
      <c r="I33" s="63">
        <v>0</v>
      </c>
    </row>
    <row r="34" spans="1:9" x14ac:dyDescent="0.25">
      <c r="A34" s="62" t="s">
        <v>77</v>
      </c>
      <c r="B34" s="63">
        <v>1000</v>
      </c>
      <c r="C34" s="63">
        <v>0</v>
      </c>
      <c r="D34" s="63">
        <v>0</v>
      </c>
      <c r="E34" s="63">
        <v>0</v>
      </c>
      <c r="F34" s="61">
        <v>0</v>
      </c>
      <c r="G34" s="63">
        <v>0</v>
      </c>
      <c r="H34" s="63">
        <v>0</v>
      </c>
      <c r="I34" s="63">
        <v>0</v>
      </c>
    </row>
    <row r="35" spans="1:9" x14ac:dyDescent="0.25">
      <c r="A35" s="62" t="s">
        <v>78</v>
      </c>
      <c r="B35" s="63">
        <v>23400</v>
      </c>
      <c r="C35" s="63">
        <v>2640</v>
      </c>
      <c r="D35" s="63">
        <v>680.18</v>
      </c>
      <c r="E35" s="63">
        <v>1959.82</v>
      </c>
      <c r="F35" s="61">
        <f t="shared" si="0"/>
        <v>25.764393939393937</v>
      </c>
      <c r="G35" s="63">
        <v>680.18</v>
      </c>
      <c r="H35" s="63">
        <v>48</v>
      </c>
      <c r="I35" s="63">
        <v>3.5</v>
      </c>
    </row>
    <row r="36" spans="1:9" x14ac:dyDescent="0.25">
      <c r="A36" s="62" t="s">
        <v>79</v>
      </c>
      <c r="B36" s="63">
        <v>14200</v>
      </c>
      <c r="C36" s="63">
        <v>1340</v>
      </c>
      <c r="D36" s="63">
        <v>0</v>
      </c>
      <c r="E36" s="63">
        <v>1340</v>
      </c>
      <c r="F36" s="61">
        <f t="shared" si="0"/>
        <v>0</v>
      </c>
      <c r="G36" s="63">
        <v>0</v>
      </c>
      <c r="H36" s="63">
        <v>0</v>
      </c>
      <c r="I36" s="63">
        <v>0</v>
      </c>
    </row>
    <row r="37" spans="1:9" x14ac:dyDescent="0.25">
      <c r="A37" s="62" t="s">
        <v>80</v>
      </c>
      <c r="B37" s="63">
        <v>1000</v>
      </c>
      <c r="C37" s="63">
        <v>0</v>
      </c>
      <c r="D37" s="63">
        <v>0</v>
      </c>
      <c r="E37" s="63">
        <v>0</v>
      </c>
      <c r="F37" s="61">
        <v>0</v>
      </c>
      <c r="G37" s="63">
        <v>0</v>
      </c>
      <c r="H37" s="63">
        <v>0</v>
      </c>
      <c r="I37" s="63">
        <v>0</v>
      </c>
    </row>
    <row r="38" spans="1:9" s="38" customFormat="1" x14ac:dyDescent="0.25">
      <c r="A38" s="62" t="s">
        <v>81</v>
      </c>
      <c r="B38" s="63">
        <v>5800</v>
      </c>
      <c r="C38" s="63">
        <v>700</v>
      </c>
      <c r="D38" s="63">
        <v>5</v>
      </c>
      <c r="E38" s="63">
        <v>695</v>
      </c>
      <c r="F38" s="61">
        <f t="shared" si="0"/>
        <v>0.7142857142857143</v>
      </c>
      <c r="G38" s="63">
        <v>5</v>
      </c>
      <c r="H38" s="63">
        <v>0</v>
      </c>
      <c r="I38" s="63">
        <v>5</v>
      </c>
    </row>
    <row r="39" spans="1:9" x14ac:dyDescent="0.25">
      <c r="A39" s="62" t="s">
        <v>82</v>
      </c>
      <c r="B39" s="63">
        <v>50000</v>
      </c>
      <c r="C39" s="63">
        <v>5000</v>
      </c>
      <c r="D39" s="63">
        <v>0</v>
      </c>
      <c r="E39" s="63">
        <v>5000</v>
      </c>
      <c r="F39" s="61">
        <f t="shared" si="0"/>
        <v>0</v>
      </c>
      <c r="G39" s="63">
        <v>0</v>
      </c>
      <c r="H39" s="63">
        <v>0</v>
      </c>
      <c r="I39" s="63">
        <v>0</v>
      </c>
    </row>
    <row r="40" spans="1:9" x14ac:dyDescent="0.25">
      <c r="A40" s="62" t="s">
        <v>83</v>
      </c>
      <c r="B40" s="63">
        <v>5600</v>
      </c>
      <c r="C40" s="63">
        <v>0</v>
      </c>
      <c r="D40" s="63">
        <v>0</v>
      </c>
      <c r="E40" s="63">
        <v>0</v>
      </c>
      <c r="F40" s="61">
        <v>0</v>
      </c>
      <c r="G40" s="63">
        <v>0</v>
      </c>
      <c r="H40" s="63">
        <v>0</v>
      </c>
      <c r="I40" s="63">
        <v>0</v>
      </c>
    </row>
    <row r="41" spans="1:9" x14ac:dyDescent="0.25">
      <c r="A41" s="62" t="s">
        <v>84</v>
      </c>
      <c r="B41" s="63">
        <v>50000</v>
      </c>
      <c r="C41" s="63">
        <v>10000</v>
      </c>
      <c r="D41" s="63">
        <v>9623.5400000000009</v>
      </c>
      <c r="E41" s="63">
        <v>376.46</v>
      </c>
      <c r="F41" s="61">
        <f t="shared" si="0"/>
        <v>96.235399999999998</v>
      </c>
      <c r="G41" s="63">
        <v>9623.5400000000009</v>
      </c>
      <c r="H41" s="63">
        <v>7276.68</v>
      </c>
      <c r="I41" s="63">
        <v>203.3</v>
      </c>
    </row>
    <row r="42" spans="1:9" x14ac:dyDescent="0.25">
      <c r="A42" s="62" t="s">
        <v>85</v>
      </c>
      <c r="B42" s="63">
        <v>10000</v>
      </c>
      <c r="C42" s="63">
        <v>0</v>
      </c>
      <c r="D42" s="63">
        <v>0</v>
      </c>
      <c r="E42" s="63">
        <v>0</v>
      </c>
      <c r="F42" s="61">
        <v>0</v>
      </c>
      <c r="G42" s="63">
        <v>0</v>
      </c>
      <c r="H42" s="63">
        <v>0</v>
      </c>
      <c r="I42" s="63">
        <v>0</v>
      </c>
    </row>
    <row r="43" spans="1:9" x14ac:dyDescent="0.25">
      <c r="A43" s="62" t="s">
        <v>86</v>
      </c>
      <c r="B43" s="63">
        <v>32300</v>
      </c>
      <c r="C43" s="63">
        <v>3030</v>
      </c>
      <c r="D43" s="63">
        <v>2211.6999999999998</v>
      </c>
      <c r="E43" s="63">
        <v>818.3</v>
      </c>
      <c r="F43" s="61">
        <f t="shared" si="0"/>
        <v>72.993399339933987</v>
      </c>
      <c r="G43" s="63">
        <v>2211.6999999999998</v>
      </c>
      <c r="H43" s="63">
        <v>232.2</v>
      </c>
      <c r="I43" s="63">
        <v>0</v>
      </c>
    </row>
    <row r="44" spans="1:9" x14ac:dyDescent="0.25">
      <c r="A44" s="62" t="s">
        <v>87</v>
      </c>
      <c r="B44" s="63">
        <v>4700</v>
      </c>
      <c r="C44" s="63">
        <v>0</v>
      </c>
      <c r="D44" s="63">
        <v>0</v>
      </c>
      <c r="E44" s="63">
        <v>0</v>
      </c>
      <c r="F44" s="61">
        <v>0</v>
      </c>
      <c r="G44" s="63">
        <v>0</v>
      </c>
      <c r="H44" s="63">
        <v>0</v>
      </c>
      <c r="I44" s="63">
        <v>0</v>
      </c>
    </row>
    <row r="45" spans="1:9" x14ac:dyDescent="0.25">
      <c r="A45" s="62" t="s">
        <v>88</v>
      </c>
      <c r="B45" s="63">
        <v>1000</v>
      </c>
      <c r="C45" s="63">
        <v>500</v>
      </c>
      <c r="D45" s="63">
        <v>0</v>
      </c>
      <c r="E45" s="63">
        <v>500</v>
      </c>
      <c r="F45" s="61">
        <f t="shared" si="0"/>
        <v>0</v>
      </c>
      <c r="G45" s="63">
        <v>0</v>
      </c>
      <c r="H45" s="63">
        <v>0</v>
      </c>
      <c r="I45" s="63">
        <v>0</v>
      </c>
    </row>
    <row r="46" spans="1:9" x14ac:dyDescent="0.25">
      <c r="A46" s="58" t="s">
        <v>89</v>
      </c>
      <c r="B46" s="59">
        <v>518700</v>
      </c>
      <c r="C46" s="59">
        <v>56300</v>
      </c>
      <c r="D46" s="59">
        <v>8561.73</v>
      </c>
      <c r="E46" s="59">
        <v>47738.27</v>
      </c>
      <c r="F46" s="65">
        <f t="shared" si="0"/>
        <v>15.207335701598579</v>
      </c>
      <c r="G46" s="59">
        <v>8561.73</v>
      </c>
      <c r="H46" s="59">
        <v>901.98</v>
      </c>
      <c r="I46" s="59">
        <v>0</v>
      </c>
    </row>
    <row r="47" spans="1:9" x14ac:dyDescent="0.25">
      <c r="A47" s="62" t="s">
        <v>90</v>
      </c>
      <c r="B47" s="63">
        <v>33300</v>
      </c>
      <c r="C47" s="63">
        <v>9000</v>
      </c>
      <c r="D47" s="63">
        <v>2994.7</v>
      </c>
      <c r="E47" s="63">
        <v>6005.3</v>
      </c>
      <c r="F47" s="61">
        <f t="shared" si="0"/>
        <v>33.274444444444441</v>
      </c>
      <c r="G47" s="63">
        <v>2994.7</v>
      </c>
      <c r="H47" s="63">
        <v>34.700000000000003</v>
      </c>
      <c r="I47" s="63">
        <v>0</v>
      </c>
    </row>
    <row r="48" spans="1:9" x14ac:dyDescent="0.25">
      <c r="A48" s="62" t="s">
        <v>91</v>
      </c>
      <c r="B48" s="63">
        <v>2500</v>
      </c>
      <c r="C48" s="63">
        <v>700</v>
      </c>
      <c r="D48" s="63">
        <v>70.849999999999994</v>
      </c>
      <c r="E48" s="63">
        <v>629.15</v>
      </c>
      <c r="F48" s="61">
        <f t="shared" si="0"/>
        <v>10.12142857142857</v>
      </c>
      <c r="G48" s="63">
        <v>70.849999999999994</v>
      </c>
      <c r="H48" s="63">
        <v>8.35</v>
      </c>
      <c r="I48" s="63">
        <v>0</v>
      </c>
    </row>
    <row r="49" spans="1:9" x14ac:dyDescent="0.25">
      <c r="A49" s="62" t="s">
        <v>92</v>
      </c>
      <c r="B49" s="63">
        <v>4500</v>
      </c>
      <c r="C49" s="63">
        <v>200</v>
      </c>
      <c r="D49" s="63">
        <v>0</v>
      </c>
      <c r="E49" s="63">
        <v>200</v>
      </c>
      <c r="F49" s="61">
        <f t="shared" si="0"/>
        <v>0</v>
      </c>
      <c r="G49" s="63">
        <v>0</v>
      </c>
      <c r="H49" s="63">
        <v>0</v>
      </c>
      <c r="I49" s="63">
        <v>0</v>
      </c>
    </row>
    <row r="50" spans="1:9" x14ac:dyDescent="0.25">
      <c r="A50" s="62" t="s">
        <v>93</v>
      </c>
      <c r="B50" s="63">
        <v>4900</v>
      </c>
      <c r="C50" s="63">
        <v>0</v>
      </c>
      <c r="D50" s="63">
        <v>0</v>
      </c>
      <c r="E50" s="63">
        <v>0</v>
      </c>
      <c r="F50" s="61">
        <v>0</v>
      </c>
      <c r="G50" s="63">
        <v>0</v>
      </c>
      <c r="H50" s="63">
        <v>0</v>
      </c>
      <c r="I50" s="63">
        <v>0</v>
      </c>
    </row>
    <row r="51" spans="1:9" x14ac:dyDescent="0.25">
      <c r="A51" s="62" t="s">
        <v>94</v>
      </c>
      <c r="B51" s="63">
        <v>16900</v>
      </c>
      <c r="C51" s="63">
        <v>2300</v>
      </c>
      <c r="D51" s="63">
        <v>1414.54</v>
      </c>
      <c r="E51" s="63">
        <v>885.46</v>
      </c>
      <c r="F51" s="61">
        <f t="shared" si="0"/>
        <v>61.501739130434785</v>
      </c>
      <c r="G51" s="63">
        <v>1414.54</v>
      </c>
      <c r="H51" s="63">
        <v>0</v>
      </c>
      <c r="I51" s="63">
        <v>0</v>
      </c>
    </row>
    <row r="52" spans="1:9" x14ac:dyDescent="0.25">
      <c r="A52" s="62" t="s">
        <v>95</v>
      </c>
      <c r="B52" s="63">
        <v>110400</v>
      </c>
      <c r="C52" s="63">
        <v>9950</v>
      </c>
      <c r="D52" s="63">
        <v>0</v>
      </c>
      <c r="E52" s="63">
        <v>9950</v>
      </c>
      <c r="F52" s="61">
        <f t="shared" si="0"/>
        <v>0</v>
      </c>
      <c r="G52" s="63">
        <v>0</v>
      </c>
      <c r="H52" s="63">
        <v>0</v>
      </c>
      <c r="I52" s="63">
        <v>0</v>
      </c>
    </row>
    <row r="53" spans="1:9" x14ac:dyDescent="0.25">
      <c r="A53" s="62" t="s">
        <v>96</v>
      </c>
      <c r="B53" s="63">
        <v>4000</v>
      </c>
      <c r="C53" s="63">
        <v>400</v>
      </c>
      <c r="D53" s="63">
        <v>0</v>
      </c>
      <c r="E53" s="63">
        <v>400</v>
      </c>
      <c r="F53" s="61">
        <f t="shared" si="0"/>
        <v>0</v>
      </c>
      <c r="G53" s="63">
        <v>0</v>
      </c>
      <c r="H53" s="63">
        <v>0</v>
      </c>
      <c r="I53" s="63">
        <v>0</v>
      </c>
    </row>
    <row r="54" spans="1:9" x14ac:dyDescent="0.25">
      <c r="A54" s="62" t="s">
        <v>97</v>
      </c>
      <c r="B54" s="63">
        <v>109200</v>
      </c>
      <c r="C54" s="63">
        <v>9740</v>
      </c>
      <c r="D54" s="63">
        <v>0</v>
      </c>
      <c r="E54" s="63">
        <v>9740</v>
      </c>
      <c r="F54" s="61">
        <f t="shared" si="0"/>
        <v>0</v>
      </c>
      <c r="G54" s="63">
        <v>0</v>
      </c>
      <c r="H54" s="63">
        <v>0</v>
      </c>
      <c r="I54" s="63">
        <v>0</v>
      </c>
    </row>
    <row r="55" spans="1:9" x14ac:dyDescent="0.25">
      <c r="A55" s="62" t="s">
        <v>98</v>
      </c>
      <c r="B55" s="63">
        <v>20600</v>
      </c>
      <c r="C55" s="63">
        <v>1300</v>
      </c>
      <c r="D55" s="63">
        <v>10.67</v>
      </c>
      <c r="E55" s="63">
        <v>1289.33</v>
      </c>
      <c r="F55" s="61">
        <f t="shared" si="0"/>
        <v>0.82076923076923081</v>
      </c>
      <c r="G55" s="63">
        <v>10.67</v>
      </c>
      <c r="H55" s="63">
        <v>10.67</v>
      </c>
      <c r="I55" s="63">
        <v>0</v>
      </c>
    </row>
    <row r="56" spans="1:9" x14ac:dyDescent="0.25">
      <c r="A56" s="62" t="s">
        <v>99</v>
      </c>
      <c r="B56" s="63">
        <v>7300</v>
      </c>
      <c r="C56" s="63">
        <v>2000</v>
      </c>
      <c r="D56" s="63">
        <v>1755.87</v>
      </c>
      <c r="E56" s="63">
        <v>244.13</v>
      </c>
      <c r="F56" s="61">
        <f t="shared" si="0"/>
        <v>87.793499999999995</v>
      </c>
      <c r="G56" s="63">
        <v>1755.87</v>
      </c>
      <c r="H56" s="63">
        <v>0</v>
      </c>
      <c r="I56" s="63">
        <v>0</v>
      </c>
    </row>
    <row r="57" spans="1:9" x14ac:dyDescent="0.25">
      <c r="A57" s="62" t="s">
        <v>100</v>
      </c>
      <c r="B57" s="63">
        <v>8500</v>
      </c>
      <c r="C57" s="63">
        <v>200</v>
      </c>
      <c r="D57" s="63">
        <v>0</v>
      </c>
      <c r="E57" s="63">
        <v>200</v>
      </c>
      <c r="F57" s="61">
        <f t="shared" si="0"/>
        <v>0</v>
      </c>
      <c r="G57" s="63">
        <v>0</v>
      </c>
      <c r="H57" s="63">
        <v>0</v>
      </c>
      <c r="I57" s="63">
        <v>0</v>
      </c>
    </row>
    <row r="58" spans="1:9" x14ac:dyDescent="0.25">
      <c r="A58" s="62" t="s">
        <v>101</v>
      </c>
      <c r="B58" s="63">
        <v>9300</v>
      </c>
      <c r="C58" s="63">
        <v>500</v>
      </c>
      <c r="D58" s="63">
        <v>0</v>
      </c>
      <c r="E58" s="63">
        <v>500</v>
      </c>
      <c r="F58" s="61">
        <f t="shared" si="0"/>
        <v>0</v>
      </c>
      <c r="G58" s="63">
        <v>0</v>
      </c>
      <c r="H58" s="63">
        <v>0</v>
      </c>
      <c r="I58" s="63">
        <v>0</v>
      </c>
    </row>
    <row r="59" spans="1:9" x14ac:dyDescent="0.25">
      <c r="A59" s="62" t="s">
        <v>102</v>
      </c>
      <c r="B59" s="63">
        <v>2000</v>
      </c>
      <c r="C59" s="63">
        <v>0</v>
      </c>
      <c r="D59" s="63">
        <v>0</v>
      </c>
      <c r="E59" s="63">
        <v>0</v>
      </c>
      <c r="F59" s="61">
        <v>0</v>
      </c>
      <c r="G59" s="63">
        <v>0</v>
      </c>
      <c r="H59" s="63">
        <v>0</v>
      </c>
      <c r="I59" s="63">
        <v>0</v>
      </c>
    </row>
    <row r="60" spans="1:9" x14ac:dyDescent="0.25">
      <c r="A60" s="62" t="s">
        <v>103</v>
      </c>
      <c r="B60" s="63">
        <v>6000</v>
      </c>
      <c r="C60" s="63">
        <v>0</v>
      </c>
      <c r="D60" s="63">
        <v>0</v>
      </c>
      <c r="E60" s="63">
        <v>0</v>
      </c>
      <c r="F60" s="61">
        <v>0</v>
      </c>
      <c r="G60" s="63">
        <v>0</v>
      </c>
      <c r="H60" s="63">
        <v>0</v>
      </c>
      <c r="I60" s="63">
        <v>0</v>
      </c>
    </row>
    <row r="61" spans="1:9" s="38" customFormat="1" x14ac:dyDescent="0.25">
      <c r="A61" s="62" t="s">
        <v>104</v>
      </c>
      <c r="B61" s="63">
        <v>900</v>
      </c>
      <c r="C61" s="63">
        <v>0</v>
      </c>
      <c r="D61" s="63">
        <v>0</v>
      </c>
      <c r="E61" s="63">
        <v>0</v>
      </c>
      <c r="F61" s="61">
        <v>0</v>
      </c>
      <c r="G61" s="63">
        <v>0</v>
      </c>
      <c r="H61" s="63">
        <v>0</v>
      </c>
      <c r="I61" s="63">
        <v>0</v>
      </c>
    </row>
    <row r="62" spans="1:9" x14ac:dyDescent="0.25">
      <c r="A62" s="62" t="s">
        <v>105</v>
      </c>
      <c r="B62" s="63">
        <v>3000</v>
      </c>
      <c r="C62" s="63">
        <v>200</v>
      </c>
      <c r="D62" s="63">
        <v>11.99</v>
      </c>
      <c r="E62" s="63">
        <v>188.01</v>
      </c>
      <c r="F62" s="61">
        <f t="shared" si="0"/>
        <v>5.9950000000000001</v>
      </c>
      <c r="G62" s="63">
        <v>11.99</v>
      </c>
      <c r="H62" s="63">
        <v>11.99</v>
      </c>
      <c r="I62" s="63">
        <v>0</v>
      </c>
    </row>
    <row r="63" spans="1:9" x14ac:dyDescent="0.25">
      <c r="A63" s="62" t="s">
        <v>106</v>
      </c>
      <c r="B63" s="63">
        <v>8500</v>
      </c>
      <c r="C63" s="63">
        <v>0</v>
      </c>
      <c r="D63" s="63">
        <v>0</v>
      </c>
      <c r="E63" s="63">
        <v>0</v>
      </c>
      <c r="F63" s="61">
        <v>0</v>
      </c>
      <c r="G63" s="63">
        <v>0</v>
      </c>
      <c r="H63" s="63">
        <v>0</v>
      </c>
      <c r="I63" s="63">
        <v>0</v>
      </c>
    </row>
    <row r="64" spans="1:9" x14ac:dyDescent="0.25">
      <c r="A64" s="62" t="s">
        <v>107</v>
      </c>
      <c r="B64" s="63">
        <v>4700</v>
      </c>
      <c r="C64" s="63">
        <v>0</v>
      </c>
      <c r="D64" s="63">
        <v>0</v>
      </c>
      <c r="E64" s="63">
        <v>0</v>
      </c>
      <c r="F64" s="61">
        <v>0</v>
      </c>
      <c r="G64" s="63">
        <v>0</v>
      </c>
      <c r="H64" s="63">
        <v>0</v>
      </c>
      <c r="I64" s="63">
        <v>0</v>
      </c>
    </row>
    <row r="65" spans="1:9" s="38" customFormat="1" x14ac:dyDescent="0.25">
      <c r="A65" s="62" t="s">
        <v>108</v>
      </c>
      <c r="B65" s="63">
        <v>1700</v>
      </c>
      <c r="C65" s="63">
        <v>0</v>
      </c>
      <c r="D65" s="63">
        <v>0</v>
      </c>
      <c r="E65" s="63">
        <v>0</v>
      </c>
      <c r="F65" s="61">
        <v>0</v>
      </c>
      <c r="G65" s="63">
        <v>0</v>
      </c>
      <c r="H65" s="63">
        <v>0</v>
      </c>
      <c r="I65" s="63">
        <v>0</v>
      </c>
    </row>
    <row r="66" spans="1:9" x14ac:dyDescent="0.25">
      <c r="A66" s="62" t="s">
        <v>109</v>
      </c>
      <c r="B66" s="63">
        <v>5000</v>
      </c>
      <c r="C66" s="63">
        <v>1100</v>
      </c>
      <c r="D66" s="63">
        <v>474.25</v>
      </c>
      <c r="E66" s="63">
        <v>625.75</v>
      </c>
      <c r="F66" s="61">
        <f t="shared" si="0"/>
        <v>43.113636363636367</v>
      </c>
      <c r="G66" s="63">
        <v>474.25</v>
      </c>
      <c r="H66" s="63">
        <v>474.25</v>
      </c>
      <c r="I66" s="63">
        <v>0</v>
      </c>
    </row>
    <row r="67" spans="1:9" x14ac:dyDescent="0.25">
      <c r="A67" s="62" t="s">
        <v>110</v>
      </c>
      <c r="B67" s="63">
        <v>7100</v>
      </c>
      <c r="C67" s="63">
        <v>2100</v>
      </c>
      <c r="D67" s="63">
        <v>0</v>
      </c>
      <c r="E67" s="63">
        <v>2100</v>
      </c>
      <c r="F67" s="61">
        <f t="shared" si="0"/>
        <v>0</v>
      </c>
      <c r="G67" s="63">
        <v>0</v>
      </c>
      <c r="H67" s="63">
        <v>0</v>
      </c>
      <c r="I67" s="63">
        <v>0</v>
      </c>
    </row>
    <row r="68" spans="1:9" x14ac:dyDescent="0.25">
      <c r="A68" s="62" t="s">
        <v>111</v>
      </c>
      <c r="B68" s="63">
        <v>6500</v>
      </c>
      <c r="C68" s="63">
        <v>800</v>
      </c>
      <c r="D68" s="63">
        <v>11.27</v>
      </c>
      <c r="E68" s="63">
        <v>788.73</v>
      </c>
      <c r="F68" s="61">
        <f t="shared" si="0"/>
        <v>1.4087499999999999</v>
      </c>
      <c r="G68" s="63">
        <v>11.27</v>
      </c>
      <c r="H68" s="63">
        <v>11.27</v>
      </c>
      <c r="I68" s="63">
        <v>0</v>
      </c>
    </row>
    <row r="69" spans="1:9" ht="15.6" customHeight="1" x14ac:dyDescent="0.25">
      <c r="A69" s="62" t="s">
        <v>112</v>
      </c>
      <c r="B69" s="63">
        <v>2000</v>
      </c>
      <c r="C69" s="63">
        <v>200</v>
      </c>
      <c r="D69" s="63">
        <v>0</v>
      </c>
      <c r="E69" s="63">
        <v>200</v>
      </c>
      <c r="F69" s="61">
        <f t="shared" si="0"/>
        <v>0</v>
      </c>
      <c r="G69" s="63">
        <v>0</v>
      </c>
      <c r="H69" s="63">
        <v>0</v>
      </c>
      <c r="I69" s="63">
        <v>0</v>
      </c>
    </row>
    <row r="70" spans="1:9" x14ac:dyDescent="0.25">
      <c r="A70" s="62" t="s">
        <v>113</v>
      </c>
      <c r="B70" s="63">
        <v>6900</v>
      </c>
      <c r="C70" s="63">
        <v>1700</v>
      </c>
      <c r="D70" s="63">
        <v>66.290000000000006</v>
      </c>
      <c r="E70" s="63">
        <v>1633.71</v>
      </c>
      <c r="F70" s="61">
        <f t="shared" si="0"/>
        <v>3.8994117647058824</v>
      </c>
      <c r="G70" s="63">
        <v>66.290000000000006</v>
      </c>
      <c r="H70" s="63">
        <v>66.290000000000006</v>
      </c>
      <c r="I70" s="63">
        <v>0</v>
      </c>
    </row>
    <row r="71" spans="1:9" x14ac:dyDescent="0.25">
      <c r="A71" s="62" t="s">
        <v>114</v>
      </c>
      <c r="B71" s="63">
        <v>7000</v>
      </c>
      <c r="C71" s="63">
        <v>1700</v>
      </c>
      <c r="D71" s="63">
        <v>206.6</v>
      </c>
      <c r="E71" s="63">
        <v>1493.4</v>
      </c>
      <c r="F71" s="61">
        <f t="shared" si="0"/>
        <v>12.152941176470588</v>
      </c>
      <c r="G71" s="63">
        <v>206.6</v>
      </c>
      <c r="H71" s="63">
        <v>6.6</v>
      </c>
      <c r="I71" s="63">
        <v>0</v>
      </c>
    </row>
    <row r="72" spans="1:9" x14ac:dyDescent="0.25">
      <c r="A72" s="62" t="s">
        <v>115</v>
      </c>
      <c r="B72" s="63">
        <v>3000</v>
      </c>
      <c r="C72" s="63">
        <v>350</v>
      </c>
      <c r="D72" s="63">
        <v>0</v>
      </c>
      <c r="E72" s="63">
        <v>350</v>
      </c>
      <c r="F72" s="61">
        <f t="shared" si="0"/>
        <v>0</v>
      </c>
      <c r="G72" s="63">
        <v>0</v>
      </c>
      <c r="H72" s="63">
        <v>0</v>
      </c>
      <c r="I72" s="63">
        <v>0</v>
      </c>
    </row>
    <row r="73" spans="1:9" x14ac:dyDescent="0.25">
      <c r="A73" s="62" t="s">
        <v>116</v>
      </c>
      <c r="B73" s="63">
        <v>1800</v>
      </c>
      <c r="C73" s="63">
        <v>360</v>
      </c>
      <c r="D73" s="63">
        <v>0</v>
      </c>
      <c r="E73" s="63">
        <v>360</v>
      </c>
      <c r="F73" s="61">
        <f t="shared" si="0"/>
        <v>0</v>
      </c>
      <c r="G73" s="63">
        <v>0</v>
      </c>
      <c r="H73" s="63">
        <v>0</v>
      </c>
      <c r="I73" s="63">
        <v>0</v>
      </c>
    </row>
    <row r="74" spans="1:9" x14ac:dyDescent="0.25">
      <c r="A74" s="62" t="s">
        <v>117</v>
      </c>
      <c r="B74" s="63">
        <v>11800</v>
      </c>
      <c r="C74" s="63">
        <v>1800</v>
      </c>
      <c r="D74" s="63">
        <v>0</v>
      </c>
      <c r="E74" s="63">
        <v>1800</v>
      </c>
      <c r="F74" s="61">
        <f t="shared" ref="F74:F82" si="1">D74/C74*100</f>
        <v>0</v>
      </c>
      <c r="G74" s="63">
        <v>0</v>
      </c>
      <c r="H74" s="63">
        <v>0</v>
      </c>
      <c r="I74" s="63">
        <v>0</v>
      </c>
    </row>
    <row r="75" spans="1:9" x14ac:dyDescent="0.25">
      <c r="A75" s="62" t="s">
        <v>118</v>
      </c>
      <c r="B75" s="63">
        <v>22800</v>
      </c>
      <c r="C75" s="63">
        <v>2000</v>
      </c>
      <c r="D75" s="63">
        <v>1288.24</v>
      </c>
      <c r="E75" s="63">
        <v>711.76</v>
      </c>
      <c r="F75" s="61">
        <f t="shared" si="1"/>
        <v>64.412000000000006</v>
      </c>
      <c r="G75" s="63">
        <v>1288.24</v>
      </c>
      <c r="H75" s="63">
        <v>21.4</v>
      </c>
      <c r="I75" s="63">
        <v>0</v>
      </c>
    </row>
    <row r="76" spans="1:9" x14ac:dyDescent="0.25">
      <c r="A76" s="62" t="s">
        <v>119</v>
      </c>
      <c r="B76" s="63">
        <v>3000</v>
      </c>
      <c r="C76" s="63">
        <v>600</v>
      </c>
      <c r="D76" s="63">
        <v>19.239999999999998</v>
      </c>
      <c r="E76" s="63">
        <v>580.76</v>
      </c>
      <c r="F76" s="61">
        <f t="shared" si="1"/>
        <v>3.2066666666666666</v>
      </c>
      <c r="G76" s="63">
        <v>19.239999999999998</v>
      </c>
      <c r="H76" s="63">
        <v>19.239999999999998</v>
      </c>
      <c r="I76" s="63">
        <v>0</v>
      </c>
    </row>
    <row r="77" spans="1:9" s="38" customFormat="1" x14ac:dyDescent="0.25">
      <c r="A77" s="62" t="s">
        <v>120</v>
      </c>
      <c r="B77" s="63">
        <v>83600</v>
      </c>
      <c r="C77" s="63">
        <v>7100</v>
      </c>
      <c r="D77" s="63">
        <v>237.22</v>
      </c>
      <c r="E77" s="63">
        <v>6862.78</v>
      </c>
      <c r="F77" s="61">
        <f t="shared" si="1"/>
        <v>3.3411267605633803</v>
      </c>
      <c r="G77" s="63">
        <v>237.22</v>
      </c>
      <c r="H77" s="63">
        <v>237.22</v>
      </c>
      <c r="I77" s="63">
        <v>0</v>
      </c>
    </row>
    <row r="78" spans="1:9" x14ac:dyDescent="0.25">
      <c r="A78" s="58" t="s">
        <v>121</v>
      </c>
      <c r="B78" s="59">
        <v>1981779</v>
      </c>
      <c r="C78" s="59">
        <v>180100</v>
      </c>
      <c r="D78" s="59">
        <v>0</v>
      </c>
      <c r="E78" s="59">
        <v>180100</v>
      </c>
      <c r="F78" s="65">
        <f t="shared" si="1"/>
        <v>0</v>
      </c>
      <c r="G78" s="59">
        <v>0</v>
      </c>
      <c r="H78" s="59">
        <v>0</v>
      </c>
      <c r="I78" s="59">
        <v>0</v>
      </c>
    </row>
    <row r="79" spans="1:9" x14ac:dyDescent="0.25">
      <c r="A79" s="62" t="s">
        <v>122</v>
      </c>
      <c r="B79" s="63">
        <v>2100</v>
      </c>
      <c r="C79" s="63">
        <v>0</v>
      </c>
      <c r="D79" s="63">
        <v>0</v>
      </c>
      <c r="E79" s="63">
        <v>0</v>
      </c>
      <c r="F79" s="61">
        <v>0</v>
      </c>
      <c r="G79" s="63">
        <v>0</v>
      </c>
      <c r="H79" s="63">
        <v>0</v>
      </c>
      <c r="I79" s="63">
        <v>0</v>
      </c>
    </row>
    <row r="80" spans="1:9" x14ac:dyDescent="0.25">
      <c r="A80" s="62" t="s">
        <v>123</v>
      </c>
      <c r="B80" s="63">
        <v>19000</v>
      </c>
      <c r="C80" s="63">
        <v>2000</v>
      </c>
      <c r="D80" s="63">
        <v>0</v>
      </c>
      <c r="E80" s="63">
        <v>2000</v>
      </c>
      <c r="F80" s="61">
        <f t="shared" si="1"/>
        <v>0</v>
      </c>
      <c r="G80" s="63">
        <v>0</v>
      </c>
      <c r="H80" s="63">
        <v>0</v>
      </c>
      <c r="I80" s="63">
        <v>0</v>
      </c>
    </row>
    <row r="81" spans="1:9" x14ac:dyDescent="0.25">
      <c r="A81" s="62" t="s">
        <v>124</v>
      </c>
      <c r="B81" s="63">
        <v>2000</v>
      </c>
      <c r="C81" s="63">
        <v>0</v>
      </c>
      <c r="D81" s="63">
        <v>0</v>
      </c>
      <c r="E81" s="63">
        <v>0</v>
      </c>
      <c r="F81" s="61">
        <v>0</v>
      </c>
      <c r="G81" s="63">
        <v>0</v>
      </c>
      <c r="H81" s="63">
        <v>0</v>
      </c>
      <c r="I81" s="63">
        <v>0</v>
      </c>
    </row>
    <row r="82" spans="1:9" x14ac:dyDescent="0.25">
      <c r="A82" s="62" t="s">
        <v>125</v>
      </c>
      <c r="B82" s="63">
        <v>1958679</v>
      </c>
      <c r="C82" s="63">
        <v>178100</v>
      </c>
      <c r="D82" s="63">
        <v>0</v>
      </c>
      <c r="E82" s="63">
        <v>178100</v>
      </c>
      <c r="F82" s="61">
        <f t="shared" si="1"/>
        <v>0</v>
      </c>
      <c r="G82" s="63">
        <v>0</v>
      </c>
      <c r="H82" s="63">
        <v>0</v>
      </c>
      <c r="I82" s="63">
        <v>0</v>
      </c>
    </row>
  </sheetData>
  <mergeCells count="4">
    <mergeCell ref="A1:I1"/>
    <mergeCell ref="A2:I2"/>
    <mergeCell ref="A3:I3"/>
    <mergeCell ref="A4:I4"/>
  </mergeCells>
  <printOptions horizontalCentered="1"/>
  <pageMargins left="0" right="0" top="0.74803149606299213" bottom="0.55118110236220474" header="0.31496062992125984" footer="0.31496062992125984"/>
  <pageSetup scale="64" orientation="landscape" r:id="rId1"/>
  <headerFooter>
    <oddFooter>&amp;LANEXO NO. 3</oddFooter>
  </headerFooter>
  <rowBreaks count="1" manualBreakCount="1">
    <brk id="48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tabSelected="1" workbookViewId="0">
      <selection activeCell="F5" sqref="F5"/>
    </sheetView>
  </sheetViews>
  <sheetFormatPr baseColWidth="10" defaultColWidth="18.42578125" defaultRowHeight="15" x14ac:dyDescent="0.25"/>
  <sheetData>
    <row r="1" spans="1:4" x14ac:dyDescent="0.25">
      <c r="A1" s="25" t="s">
        <v>22</v>
      </c>
      <c r="B1" s="25" t="s">
        <v>23</v>
      </c>
      <c r="C1" s="25" t="s">
        <v>15</v>
      </c>
      <c r="D1" s="25" t="s">
        <v>31</v>
      </c>
    </row>
    <row r="2" spans="1:4" x14ac:dyDescent="0.25">
      <c r="A2" s="24">
        <v>916200</v>
      </c>
      <c r="B2" s="24">
        <v>361173</v>
      </c>
      <c r="C2" s="24">
        <v>255721</v>
      </c>
      <c r="D2" s="24">
        <v>555027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zoomScaleSheetLayoutView="100" workbookViewId="0">
      <pane ySplit="6" topLeftCell="A7" activePane="bottomLeft" state="frozen"/>
      <selection pane="bottomLeft" activeCell="A3" sqref="A3:H3"/>
    </sheetView>
  </sheetViews>
  <sheetFormatPr baseColWidth="10" defaultColWidth="11.42578125" defaultRowHeight="15" x14ac:dyDescent="0.25"/>
  <cols>
    <col min="1" max="1" width="47.85546875" style="37" customWidth="1"/>
    <col min="2" max="2" width="12.7109375" style="37" customWidth="1"/>
    <col min="3" max="3" width="11.42578125" style="37"/>
    <col min="4" max="4" width="16" style="37" customWidth="1"/>
    <col min="5" max="5" width="11.42578125" style="36"/>
    <col min="6" max="7" width="12.5703125" style="37" bestFit="1" customWidth="1"/>
    <col min="8" max="8" width="13.42578125" style="37" customWidth="1"/>
    <col min="9" max="16384" width="11.42578125" style="37"/>
  </cols>
  <sheetData>
    <row r="1" spans="1:9" ht="15.75" x14ac:dyDescent="0.25">
      <c r="A1" s="71" t="s">
        <v>34</v>
      </c>
      <c r="B1" s="71"/>
      <c r="C1" s="71"/>
      <c r="D1" s="71"/>
      <c r="E1" s="71"/>
      <c r="F1" s="71"/>
      <c r="G1" s="71"/>
      <c r="H1" s="71"/>
    </row>
    <row r="2" spans="1:9" x14ac:dyDescent="0.25">
      <c r="A2" s="75" t="s">
        <v>10</v>
      </c>
      <c r="B2" s="75"/>
      <c r="C2" s="75"/>
      <c r="D2" s="75"/>
      <c r="E2" s="75"/>
      <c r="F2" s="75"/>
      <c r="G2" s="75"/>
      <c r="H2" s="75"/>
    </row>
    <row r="3" spans="1:9" x14ac:dyDescent="0.25">
      <c r="A3" s="76" t="s">
        <v>137</v>
      </c>
      <c r="B3" s="76"/>
      <c r="C3" s="76"/>
      <c r="D3" s="76"/>
      <c r="E3" s="76"/>
      <c r="F3" s="76"/>
      <c r="G3" s="76"/>
      <c r="H3" s="76"/>
    </row>
    <row r="4" spans="1:9" ht="15.75" thickBot="1" x14ac:dyDescent="0.3">
      <c r="A4" s="77" t="s">
        <v>24</v>
      </c>
      <c r="B4" s="77"/>
      <c r="C4" s="77"/>
      <c r="D4" s="77"/>
      <c r="E4" s="77"/>
      <c r="F4" s="77"/>
      <c r="G4" s="77"/>
      <c r="H4" s="77"/>
    </row>
    <row r="5" spans="1:9" ht="60" x14ac:dyDescent="0.25">
      <c r="A5" s="67" t="s">
        <v>130</v>
      </c>
      <c r="B5" s="52" t="s">
        <v>42</v>
      </c>
      <c r="C5" s="52" t="s">
        <v>43</v>
      </c>
      <c r="D5" s="52" t="s">
        <v>44</v>
      </c>
      <c r="E5" s="52" t="s">
        <v>45</v>
      </c>
      <c r="F5" s="53" t="s">
        <v>14</v>
      </c>
      <c r="G5" s="54" t="s">
        <v>46</v>
      </c>
      <c r="H5" s="52" t="s">
        <v>47</v>
      </c>
      <c r="I5" s="55" t="s">
        <v>48</v>
      </c>
    </row>
    <row r="6" spans="1:9" ht="15.75" thickBot="1" x14ac:dyDescent="0.3">
      <c r="A6" s="56" t="s">
        <v>49</v>
      </c>
      <c r="B6" s="57">
        <v>1</v>
      </c>
      <c r="C6" s="57">
        <v>2</v>
      </c>
      <c r="D6" s="57">
        <v>3</v>
      </c>
      <c r="E6" s="57" t="s">
        <v>50</v>
      </c>
      <c r="F6" s="35" t="s">
        <v>25</v>
      </c>
      <c r="G6" s="57">
        <v>6</v>
      </c>
      <c r="H6" s="57">
        <v>5</v>
      </c>
      <c r="I6" s="57">
        <v>10</v>
      </c>
    </row>
    <row r="7" spans="1:9" x14ac:dyDescent="0.25">
      <c r="A7" s="58" t="s">
        <v>131</v>
      </c>
      <c r="B7" s="59">
        <v>11064565</v>
      </c>
      <c r="C7" s="59">
        <v>916200</v>
      </c>
      <c r="D7" s="59">
        <v>361173.1</v>
      </c>
      <c r="E7" s="59">
        <v>555026.9</v>
      </c>
      <c r="F7" s="65">
        <f t="shared" ref="F7:F10" si="0">D7/C7*100</f>
        <v>39.420770574110456</v>
      </c>
      <c r="G7" s="59">
        <v>361173.1</v>
      </c>
      <c r="H7" s="59">
        <v>255721.38</v>
      </c>
      <c r="I7" s="59">
        <v>105451.72</v>
      </c>
    </row>
    <row r="8" spans="1:9" x14ac:dyDescent="0.25">
      <c r="A8" s="58" t="s">
        <v>62</v>
      </c>
      <c r="B8" s="60">
        <v>10994265</v>
      </c>
      <c r="C8" s="60">
        <v>916200</v>
      </c>
      <c r="D8" s="60">
        <v>361173.1</v>
      </c>
      <c r="E8" s="60">
        <v>555026.9</v>
      </c>
      <c r="F8" s="61">
        <f t="shared" si="0"/>
        <v>39.420770574110456</v>
      </c>
      <c r="G8" s="60">
        <v>361173.1</v>
      </c>
      <c r="H8" s="60">
        <v>255721.38</v>
      </c>
      <c r="I8" s="60">
        <v>105451.72</v>
      </c>
    </row>
    <row r="9" spans="1:9" x14ac:dyDescent="0.25">
      <c r="A9" s="62" t="s">
        <v>82</v>
      </c>
      <c r="B9" s="63">
        <v>4994265</v>
      </c>
      <c r="C9" s="63">
        <v>416200</v>
      </c>
      <c r="D9" s="63">
        <v>0</v>
      </c>
      <c r="E9" s="63">
        <v>416200</v>
      </c>
      <c r="F9" s="61">
        <f t="shared" si="0"/>
        <v>0</v>
      </c>
      <c r="G9" s="63">
        <v>0</v>
      </c>
      <c r="H9" s="63">
        <v>0</v>
      </c>
      <c r="I9" s="63">
        <v>0</v>
      </c>
    </row>
    <row r="10" spans="1:9" x14ac:dyDescent="0.25">
      <c r="A10" s="62" t="s">
        <v>84</v>
      </c>
      <c r="B10" s="63">
        <v>6000000</v>
      </c>
      <c r="C10" s="63">
        <v>500000</v>
      </c>
      <c r="D10" s="63">
        <v>361173.1</v>
      </c>
      <c r="E10" s="63">
        <v>138826.9</v>
      </c>
      <c r="F10" s="61">
        <f t="shared" si="0"/>
        <v>72.234619999999993</v>
      </c>
      <c r="G10" s="63">
        <v>361173.1</v>
      </c>
      <c r="H10" s="63">
        <v>255721.38</v>
      </c>
      <c r="I10" s="63">
        <v>105451.72</v>
      </c>
    </row>
    <row r="11" spans="1:9" x14ac:dyDescent="0.25">
      <c r="A11" s="58" t="s">
        <v>132</v>
      </c>
      <c r="B11" s="59">
        <v>70300</v>
      </c>
      <c r="C11" s="59">
        <v>0</v>
      </c>
      <c r="D11" s="59">
        <v>0</v>
      </c>
      <c r="E11" s="59">
        <v>0</v>
      </c>
      <c r="F11" s="65">
        <v>0</v>
      </c>
      <c r="G11" s="59">
        <v>0</v>
      </c>
      <c r="H11" s="59">
        <v>0</v>
      </c>
      <c r="I11" s="59">
        <v>0</v>
      </c>
    </row>
    <row r="12" spans="1:9" x14ac:dyDescent="0.25">
      <c r="A12" s="62" t="s">
        <v>133</v>
      </c>
      <c r="B12" s="63">
        <v>70300</v>
      </c>
      <c r="C12" s="63">
        <v>0</v>
      </c>
      <c r="D12" s="63">
        <v>0</v>
      </c>
      <c r="E12" s="63">
        <v>0</v>
      </c>
      <c r="F12" s="61">
        <v>0</v>
      </c>
      <c r="G12" s="63">
        <v>0</v>
      </c>
      <c r="H12" s="63">
        <v>0</v>
      </c>
      <c r="I12" s="63">
        <v>0</v>
      </c>
    </row>
    <row r="15" spans="1:9" x14ac:dyDescent="0.25">
      <c r="E15" s="37"/>
    </row>
    <row r="16" spans="1:9" x14ac:dyDescent="0.25">
      <c r="E16" s="37"/>
    </row>
    <row r="20" spans="1:1" x14ac:dyDescent="0.25">
      <c r="A20" s="38" t="s">
        <v>38</v>
      </c>
    </row>
  </sheetData>
  <mergeCells count="4">
    <mergeCell ref="A1:H1"/>
    <mergeCell ref="A2:H2"/>
    <mergeCell ref="A3:H3"/>
    <mergeCell ref="A4:H4"/>
  </mergeCells>
  <printOptions horizontalCentered="1" verticalCentered="1"/>
  <pageMargins left="0" right="0" top="0.74803149606299213" bottom="0.55118110236220474" header="0.31496062992125984" footer="0.31496062992125984"/>
  <pageSetup scale="98" orientation="landscape" r:id="rId1"/>
  <headerFooter>
    <oddFooter>&amp;LANEXO NO. 4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7" workbookViewId="0">
      <selection activeCell="G10" sqref="G10"/>
    </sheetView>
  </sheetViews>
  <sheetFormatPr baseColWidth="10" defaultColWidth="11.5703125" defaultRowHeight="15" x14ac:dyDescent="0.25"/>
  <cols>
    <col min="1" max="1" width="85.85546875" style="38" bestFit="1" customWidth="1"/>
    <col min="2" max="2" width="41" style="38" customWidth="1"/>
    <col min="3" max="16384" width="11.5703125" style="38"/>
  </cols>
  <sheetData>
    <row r="1" spans="1:3" ht="15.75" x14ac:dyDescent="0.25">
      <c r="A1" s="71" t="s">
        <v>34</v>
      </c>
      <c r="B1" s="71"/>
    </row>
    <row r="2" spans="1:3" ht="14.45" customHeight="1" x14ac:dyDescent="0.25">
      <c r="A2" s="75" t="s">
        <v>10</v>
      </c>
      <c r="B2" s="75"/>
    </row>
    <row r="3" spans="1:3" ht="14.45" customHeight="1" x14ac:dyDescent="0.25">
      <c r="A3" s="76" t="s">
        <v>134</v>
      </c>
      <c r="B3" s="76"/>
    </row>
    <row r="4" spans="1:3" ht="15" customHeight="1" x14ac:dyDescent="0.25">
      <c r="A4" s="78" t="s">
        <v>24</v>
      </c>
      <c r="B4" s="79"/>
    </row>
    <row r="5" spans="1:3" ht="15" customHeight="1" x14ac:dyDescent="0.25">
      <c r="A5" s="41"/>
      <c r="B5" s="42"/>
    </row>
    <row r="7" spans="1:3" ht="46.5" x14ac:dyDescent="0.7">
      <c r="A7" s="45">
        <v>2020</v>
      </c>
      <c r="B7" s="45" t="s">
        <v>40</v>
      </c>
    </row>
    <row r="8" spans="1:3" ht="46.5" x14ac:dyDescent="0.7">
      <c r="A8" s="46" t="s">
        <v>36</v>
      </c>
      <c r="B8" s="80">
        <v>156000</v>
      </c>
      <c r="C8" s="47"/>
    </row>
    <row r="9" spans="1:3" ht="46.5" x14ac:dyDescent="0.7">
      <c r="A9" s="46" t="s">
        <v>37</v>
      </c>
      <c r="B9" s="81">
        <v>0</v>
      </c>
    </row>
    <row r="10" spans="1:3" ht="46.5" x14ac:dyDescent="0.7">
      <c r="A10" s="46" t="s">
        <v>41</v>
      </c>
      <c r="B10" s="81">
        <v>87975.88</v>
      </c>
    </row>
    <row r="11" spans="1:3" ht="46.5" x14ac:dyDescent="0.7">
      <c r="A11" s="82" t="s">
        <v>135</v>
      </c>
      <c r="B11" s="83">
        <v>861539.45</v>
      </c>
    </row>
    <row r="12" spans="1:3" ht="46.5" x14ac:dyDescent="0.7">
      <c r="A12" s="82" t="s">
        <v>136</v>
      </c>
      <c r="B12" s="80">
        <v>190.71</v>
      </c>
    </row>
    <row r="13" spans="1:3" ht="47.25" thickBot="1" x14ac:dyDescent="0.75">
      <c r="A13" s="48" t="s">
        <v>5</v>
      </c>
      <c r="B13" s="44">
        <f>SUM(B8:B12)</f>
        <v>1105706.04</v>
      </c>
    </row>
    <row r="14" spans="1:3" ht="21.75" thickTop="1" x14ac:dyDescent="0.35">
      <c r="B14" s="49"/>
    </row>
    <row r="17" spans="2:2" x14ac:dyDescent="0.25">
      <c r="B17" s="40"/>
    </row>
  </sheetData>
  <mergeCells count="4">
    <mergeCell ref="A2:B2"/>
    <mergeCell ref="A3:B3"/>
    <mergeCell ref="A4:B4"/>
    <mergeCell ref="A1:B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Cuadro No. 1 y 2</vt:lpstr>
      <vt:lpstr>Anexo y Gráfico No.1</vt:lpstr>
      <vt:lpstr>Gráficos_2_3 y 4</vt:lpstr>
      <vt:lpstr>Funcionamiento_Anexo No.3 </vt:lpstr>
      <vt:lpstr>Inversiones</vt:lpstr>
      <vt:lpstr>Inversiones_Anexo No.4 </vt:lpstr>
      <vt:lpstr>Ingresos Anexo N.3</vt:lpstr>
      <vt:lpstr>'Funcionamiento_Anexo No.3 '!Área_de_impresión</vt:lpstr>
      <vt:lpstr>'Inversiones_Anexo No.4 '!Área_de_impresión</vt:lpstr>
      <vt:lpstr>'Funcionamiento_Anexo No.3 '!Títulos_a_imprimir</vt:lpstr>
      <vt:lpstr>'Gráficos_2_3 y 4'!Títulos_a_imprimir</vt:lpstr>
      <vt:lpstr>'Inversiones_Anexo No.4 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</dc:creator>
  <cp:lastModifiedBy>Windows</cp:lastModifiedBy>
  <cp:lastPrinted>2019-01-21T18:01:01Z</cp:lastPrinted>
  <dcterms:created xsi:type="dcterms:W3CDTF">2014-06-02T14:41:14Z</dcterms:created>
  <dcterms:modified xsi:type="dcterms:W3CDTF">2020-02-11T00:10:29Z</dcterms:modified>
</cp:coreProperties>
</file>