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NCIONARIO PUBLICO\Desktop\"/>
    </mc:Choice>
  </mc:AlternateContent>
  <bookViews>
    <workbookView xWindow="0" yWindow="0" windowWidth="27315" windowHeight="14205" tabRatio="577" firstSheet="2" activeTab="4"/>
  </bookViews>
  <sheets>
    <sheet name="Cuadro No. 1 y 2" sheetId="1" r:id="rId1"/>
    <sheet name="Anexo y Gráfico No.1" sheetId="2" r:id="rId2"/>
    <sheet name="Gráficos_2_3 y 4" sheetId="6" r:id="rId3"/>
    <sheet name="Funcionamiento_Anexo No.3 " sheetId="16" r:id="rId4"/>
    <sheet name="Inversiones" sheetId="3" r:id="rId5"/>
    <sheet name="Inversiones_Anexo No.4 " sheetId="17" r:id="rId6"/>
    <sheet name="Ingresos Anexo N.3" sheetId="19" r:id="rId7"/>
  </sheets>
  <externalReferences>
    <externalReference r:id="rId8"/>
  </externalReferences>
  <definedNames>
    <definedName name="_xlnm.Print_Area" localSheetId="3">'Funcionamiento_Anexo No.3 '!$A$1:$I$5</definedName>
    <definedName name="_xlnm.Print_Area" localSheetId="5">'Inversiones_Anexo No.4 '!$A$1:$G$12</definedName>
    <definedName name="_xlnm.Print_Titles" localSheetId="3">'Funcionamiento_Anexo No.3 '!#REF!</definedName>
    <definedName name="_xlnm.Print_Titles" localSheetId="2">'Gráficos_2_3 y 4'!$5:$6</definedName>
    <definedName name="_xlnm.Print_Titles" localSheetId="5">'Inversiones_Anexo No.4 '!$5:$6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7" l="1"/>
  <c r="H7" i="17"/>
  <c r="G8" i="17"/>
  <c r="G7" i="17" s="1"/>
  <c r="E8" i="17"/>
  <c r="D7" i="17"/>
  <c r="D8" i="17"/>
  <c r="C8" i="17"/>
  <c r="C7" i="17" s="1"/>
  <c r="B14" i="19" l="1"/>
  <c r="F9" i="17" l="1"/>
  <c r="F7" i="17"/>
  <c r="D8" i="2"/>
  <c r="G10" i="2"/>
  <c r="G9" i="2"/>
  <c r="G8" i="2" l="1"/>
  <c r="F10" i="17"/>
  <c r="F8" i="17"/>
  <c r="B6" i="1"/>
  <c r="E6" i="1"/>
  <c r="E10" i="2"/>
  <c r="B8" i="2"/>
  <c r="C8" i="2"/>
  <c r="F8" i="2"/>
  <c r="E9" i="2"/>
  <c r="E8" i="2" l="1"/>
</calcChain>
</file>

<file path=xl/sharedStrings.xml><?xml version="1.0" encoding="utf-8"?>
<sst xmlns="http://schemas.openxmlformats.org/spreadsheetml/2006/main" count="190" uniqueCount="159">
  <si>
    <t>Cuadro No. 1</t>
  </si>
  <si>
    <t>Presupuesto Ley Modificado, según tipo de Presupuesto</t>
  </si>
  <si>
    <t>(En millones de balboas)</t>
  </si>
  <si>
    <t>Tipo de Presupuesto</t>
  </si>
  <si>
    <t>Monto</t>
  </si>
  <si>
    <t>Total</t>
  </si>
  <si>
    <t xml:space="preserve">Funcionamiento </t>
  </si>
  <si>
    <t>Inversión</t>
  </si>
  <si>
    <t>Cuadro No. 2</t>
  </si>
  <si>
    <t>Presupuesto asignado, según tipo de Presupuesto</t>
  </si>
  <si>
    <t>DEPARTAMENTO DE PRESUPUESTO</t>
  </si>
  <si>
    <t>Presupuesto Ley Modificado</t>
  </si>
  <si>
    <t>Presupuesto Asignado a la Fecha</t>
  </si>
  <si>
    <t>Presupuesto Ejecutado a la Fecha</t>
  </si>
  <si>
    <t>% de Ejecución</t>
  </si>
  <si>
    <t>Pagado</t>
  </si>
  <si>
    <t>Saldo de lo Asignado</t>
  </si>
  <si>
    <t>Funcionamiento</t>
  </si>
  <si>
    <t>Inversiones</t>
  </si>
  <si>
    <t>TOTAL</t>
  </si>
  <si>
    <t>4=(3/2*100)</t>
  </si>
  <si>
    <t>6=(2-3)</t>
  </si>
  <si>
    <t>Asignado</t>
  </si>
  <si>
    <t>Ejecutado</t>
  </si>
  <si>
    <t>(EN BALBOAS)</t>
  </si>
  <si>
    <t>4=(3/2)*100</t>
  </si>
  <si>
    <t>SERVICIOS PERSONALES</t>
  </si>
  <si>
    <t>SERVICIOS NO PERSONALES</t>
  </si>
  <si>
    <t>MATERIALES Y SUMINISTROS</t>
  </si>
  <si>
    <t>TRANSFERENCIAS CORRIENTES</t>
  </si>
  <si>
    <t>Saldo a la fecha</t>
  </si>
  <si>
    <t>Saldo a la Fecha</t>
  </si>
  <si>
    <t>Se toma el valor de la ejecución</t>
  </si>
  <si>
    <t>Presupuesto modificado</t>
  </si>
  <si>
    <t>INSTITUTO DE SEGURO AGROPECUARIO</t>
  </si>
  <si>
    <r>
      <t xml:space="preserve">Fuente:  Reporte de la Contraloría General </t>
    </r>
    <r>
      <rPr>
        <sz val="12"/>
        <color rgb="FFFF0000"/>
        <rFont val="Calibri"/>
        <family val="2"/>
        <scheme val="minor"/>
      </rPr>
      <t xml:space="preserve"> </t>
    </r>
  </si>
  <si>
    <t>Transferencias - Gob. Central</t>
  </si>
  <si>
    <t>TRANSFERENCIA DEL FECI</t>
  </si>
  <si>
    <t xml:space="preserve">    </t>
  </si>
  <si>
    <t>|</t>
  </si>
  <si>
    <t>Depósitos - PRIMAS</t>
  </si>
  <si>
    <t>PRESUPUESTO MODIFICADO</t>
  </si>
  <si>
    <t>ASIGNADO MODIFICADO</t>
  </si>
  <si>
    <t>EJECUCION PRESUPUESTARIA</t>
  </si>
  <si>
    <t>PAGADO</t>
  </si>
  <si>
    <t>SALDO DEL ASIGNADO MODIFICADO</t>
  </si>
  <si>
    <t>SALDO TOTAL</t>
  </si>
  <si>
    <t>DETALLE</t>
  </si>
  <si>
    <t>4(2 - 3)</t>
  </si>
  <si>
    <t>1  SERVICIOS NO PERSONALES</t>
  </si>
  <si>
    <t>164  GASTOS DE SEGUROS</t>
  </si>
  <si>
    <t>169  OTROS SERVICIOS COMERCIALES Y FINANCIEROS</t>
  </si>
  <si>
    <t xml:space="preserve">GOBIERNO DE LA REPUBLICA DE PANAMA </t>
  </si>
  <si>
    <t>DIRECCION NACIONAL DE CONTABILIDAD</t>
  </si>
  <si>
    <t>EJECUCION PRESUPUESTARIA DE GASTOS Y PAGOS SEGÚN OBJETO</t>
  </si>
  <si>
    <t>OBJETO DE GASTO</t>
  </si>
  <si>
    <t>1  INVERSIÓN</t>
  </si>
  <si>
    <t>5  CONSTRUCCIONES POR CONTRATO</t>
  </si>
  <si>
    <t>511  EDIFICIOS DE ADMINISTRACIÓN</t>
  </si>
  <si>
    <t>Desembolsos - Mida- OD.</t>
  </si>
  <si>
    <t>OTROS INGRESOS</t>
  </si>
  <si>
    <t>197 SERVICIOS COMERCIALES Y FINANCIEROS</t>
  </si>
  <si>
    <t>MAQUINARIA, EQUIPO Y SEMOVIENTE</t>
  </si>
  <si>
    <t>MAQUINARIAS, EQUIPOS Y SEMOVIENTES</t>
  </si>
  <si>
    <t>OTROS INGRESOS-Multas</t>
  </si>
  <si>
    <t>(1-3-BQ-PRE-TRATAR)</t>
  </si>
  <si>
    <t xml:space="preserve">FUNCIONAMIENTO </t>
  </si>
  <si>
    <t>001 PERSONAL FIJO</t>
  </si>
  <si>
    <t>002 PERSONAL TRANSITORIO</t>
  </si>
  <si>
    <t>020 DIETAS</t>
  </si>
  <si>
    <t>030 GASTOS DE REPRESENTACION FIJOS</t>
  </si>
  <si>
    <t>050 XIII MES</t>
  </si>
  <si>
    <t>071 CUOTA PATRONAL DE SEGURO SOCIAL</t>
  </si>
  <si>
    <t>072 CUOTA PATRONAL DE SEGURO EDUCATIVO</t>
  </si>
  <si>
    <t>073 CUOTA PATRONAL DE RIESGO PROFESIONAL</t>
  </si>
  <si>
    <t>074 CUOTA PATRONAL PARA EL FONDO COMPLEMENTARIO</t>
  </si>
  <si>
    <t>101 DE EDIFICIOS Y LOCALES</t>
  </si>
  <si>
    <t>105 DE EQUIPO DE TRANSPORTE</t>
  </si>
  <si>
    <t>109 OTROS ALQUILERES</t>
  </si>
  <si>
    <t>111 AGUA</t>
  </si>
  <si>
    <t>112 ASEO</t>
  </si>
  <si>
    <t>113 CORREO</t>
  </si>
  <si>
    <t>115 TELECOMUNICACIONES</t>
  </si>
  <si>
    <t>131 ANUNCIOS Y AVISOS</t>
  </si>
  <si>
    <t>152 TRANSPORTE DE O PARA EL EXTERIOR</t>
  </si>
  <si>
    <t>153 TRANSPORTE DE OTRAS PERSONAS</t>
  </si>
  <si>
    <t>162 COMISIONES Y GASTOS BANCARIOS</t>
  </si>
  <si>
    <t>164 GASTOS DE SEGUROS</t>
  </si>
  <si>
    <t>165 SERVICIOS COMERCIALES</t>
  </si>
  <si>
    <t>169 OTROS SERVICIOS COMERCIALES Y FINANCIEROS</t>
  </si>
  <si>
    <t>182 MANT. Y REP. DE MAQUINARIAS Y OTROS EQ.</t>
  </si>
  <si>
    <t>189 OTROS MANTENIMIENTOS Y REPARACIONES</t>
  </si>
  <si>
    <t>201 ALIMENTOS PARA CONSUMO HUMANO</t>
  </si>
  <si>
    <t>203 BEBIDAS</t>
  </si>
  <si>
    <t>211 ACABADO TEXTIL</t>
  </si>
  <si>
    <t>212 CALZADO</t>
  </si>
  <si>
    <t>214 PRENDAS DE VESTIR</t>
  </si>
  <si>
    <t>222 GAS</t>
  </si>
  <si>
    <t>223 GASOLINA</t>
  </si>
  <si>
    <t>224 LUBRICANTES</t>
  </si>
  <si>
    <t>231 IMPRESOS</t>
  </si>
  <si>
    <t>232 PAPELERIA</t>
  </si>
  <si>
    <t>239 OTROS PRODUCTOS DE PAPEL Y CARTON</t>
  </si>
  <si>
    <t>242 INSECTICIDAS, FUMIGANTES Y OTROS</t>
  </si>
  <si>
    <t>243 PINTURAS, COLORANTES Y TINTES</t>
  </si>
  <si>
    <t>244 PRODUCTOS MEDICINALES Y FARMACEUTICOS</t>
  </si>
  <si>
    <t>249 OTROS PRODUCTOS QUIMICOS</t>
  </si>
  <si>
    <t>254 MATERIAL DE FONTANERIA</t>
  </si>
  <si>
    <t>255 MATERIAL ELECTRICO</t>
  </si>
  <si>
    <t>257 PIEDRA Y ARENA</t>
  </si>
  <si>
    <t>261 ARTICULOS O PRODUCTOS PARA EVENTOS OFICIALES</t>
  </si>
  <si>
    <t>262 HERRAMIENTAS E INSTRUMENTOS</t>
  </si>
  <si>
    <t>265 MATERIALES Y SUMINISTROS DE COMPUTACION</t>
  </si>
  <si>
    <t>269 OTROS PRODUCTOS VARIOS</t>
  </si>
  <si>
    <t>271 UTTILES DE COCINA Y COMEDOR</t>
  </si>
  <si>
    <t>272 UTILES DEPORTIVOS Y RECREATIVOS</t>
  </si>
  <si>
    <t>273 UTILES DE ASEO Y LIMPIEZA</t>
  </si>
  <si>
    <t>275 UTILES Y MATERIALES DE OFICINA</t>
  </si>
  <si>
    <t>280 REPUESTOS</t>
  </si>
  <si>
    <t>624 CAPACITACION Y ESTUDIOS</t>
  </si>
  <si>
    <t>629 OTRAS BECAS</t>
  </si>
  <si>
    <t>EJECUCIÓN PRESUPUESTARIA  AL 30 DE NOVIEMBRE DE 2020</t>
  </si>
  <si>
    <t>EJECUCIÓN DE INVERSIÓN AL 30 de Noviembre DE 2020</t>
  </si>
  <si>
    <t>INGRESOS AL 30 DE NOVIEMBRE DE 2020</t>
  </si>
  <si>
    <t>NOVIEMBRE</t>
  </si>
  <si>
    <t>EJECUCION PRESUPUESTARIA ACUMULADA</t>
  </si>
  <si>
    <t>SALDO  TOTAL</t>
  </si>
  <si>
    <t xml:space="preserve"> TOTAL </t>
  </si>
  <si>
    <t xml:space="preserve"> SERVICIOS PERSONALES </t>
  </si>
  <si>
    <t xml:space="preserve"> SERVICIOS NO PERSONALES </t>
  </si>
  <si>
    <t>114 ENERGIA ELECTRICA</t>
  </si>
  <si>
    <t>116 SERVICIO DE TRANSMISION DE DATOS</t>
  </si>
  <si>
    <t>120 IMPRESION, ENCUADERNACION Y OTROS</t>
  </si>
  <si>
    <t>132 PROMOCION Y PUBLICIDAD</t>
  </si>
  <si>
    <t>141 VIATICOS DENTRO DEL PAIS</t>
  </si>
  <si>
    <t>142 VIATICOS EN EL EXTERIOR</t>
  </si>
  <si>
    <t>143 VIATICOS A OTRAS PERSONAS</t>
  </si>
  <si>
    <t>151 TRANSPORTE DENTRO DEL PAIS</t>
  </si>
  <si>
    <t>171 CONSULTORIAS</t>
  </si>
  <si>
    <t>185 MANT. Y REP. DE EQUIPO DE COMPUTACION</t>
  </si>
  <si>
    <t>192 SERVICIOS BASICOS</t>
  </si>
  <si>
    <t>194 INFORMACION Y PUBLICIDAD</t>
  </si>
  <si>
    <t xml:space="preserve"> MATERIALES Y SUMINISTROS </t>
  </si>
  <si>
    <t>221 DISEL</t>
  </si>
  <si>
    <t>256 MATERIAL METALICO</t>
  </si>
  <si>
    <t>259 OTROS MATERIALES DE CONSTRUCCION</t>
  </si>
  <si>
    <t>263 MATERIAL Y ARTICULOS DE SEGURIDAD PUBLICA E INSTIT</t>
  </si>
  <si>
    <t>279 OTROS UTILES Y MATERIALES</t>
  </si>
  <si>
    <t>291 ALIMENTOS Y BEBIDAS</t>
  </si>
  <si>
    <t>292 TEXTILES Y VESTUARIO</t>
  </si>
  <si>
    <t>297 PRODUCTOS VARIOS</t>
  </si>
  <si>
    <t>299 REPUESTOS</t>
  </si>
  <si>
    <t xml:space="preserve">MAQUINARIAA, EQUIPO Y SEMOVIENTE </t>
  </si>
  <si>
    <t>350 MOBILIARIO</t>
  </si>
  <si>
    <t>370 MAQUINARIA Y EQUIPOS VARIOS</t>
  </si>
  <si>
    <t>396 MOBILIARIO DE OFICINA</t>
  </si>
  <si>
    <t>399 EQUIPO DE COMPUTACION</t>
  </si>
  <si>
    <t xml:space="preserve"> TRANSFERENCIAS CORRIENTES </t>
  </si>
  <si>
    <t>623 BECAS DE POST-GRADOS, MAESTRIAS Y DOCTORADOS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</si>
</sst>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6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DA6C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B3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1" xfId="2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2" fillId="2" borderId="14" xfId="0" applyFont="1" applyFill="1" applyBorder="1" applyProtection="1">
      <protection locked="0"/>
    </xf>
    <xf numFmtId="165" fontId="2" fillId="2" borderId="14" xfId="1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165" fontId="2" fillId="2" borderId="13" xfId="1" applyNumberFormat="1" applyFont="1" applyFill="1" applyBorder="1" applyProtection="1">
      <protection locked="0"/>
    </xf>
    <xf numFmtId="165" fontId="0" fillId="0" borderId="0" xfId="0" applyNumberFormat="1"/>
    <xf numFmtId="0" fontId="2" fillId="0" borderId="0" xfId="0" applyFont="1" applyAlignment="1" applyProtection="1">
      <alignment horizont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vertical="center"/>
    </xf>
    <xf numFmtId="10" fontId="0" fillId="0" borderId="0" xfId="2" applyNumberFormat="1" applyFont="1"/>
    <xf numFmtId="9" fontId="0" fillId="0" borderId="12" xfId="2" applyNumberFormat="1" applyFont="1" applyBorder="1" applyAlignment="1">
      <alignment horizontal="center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0" fillId="0" borderId="0" xfId="0"/>
    <xf numFmtId="0" fontId="0" fillId="0" borderId="0" xfId="0"/>
    <xf numFmtId="164" fontId="9" fillId="0" borderId="10" xfId="1" applyNumberFormat="1" applyFont="1" applyBorder="1" applyAlignment="1">
      <alignment vertical="center"/>
    </xf>
    <xf numFmtId="4" fontId="0" fillId="0" borderId="0" xfId="0" applyNumberFormat="1" applyBorder="1"/>
    <xf numFmtId="0" fontId="2" fillId="0" borderId="0" xfId="0" applyFont="1" applyAlignment="1">
      <alignment horizontal="center"/>
    </xf>
    <xf numFmtId="164" fontId="0" fillId="0" borderId="0" xfId="0" applyNumberFormat="1"/>
    <xf numFmtId="0" fontId="14" fillId="0" borderId="0" xfId="0" applyFont="1" applyAlignment="1">
      <alignment horizontal="right"/>
    </xf>
    <xf numFmtId="4" fontId="7" fillId="0" borderId="0" xfId="0" applyNumberFormat="1" applyFont="1" applyAlignment="1">
      <alignment vertical="center"/>
    </xf>
    <xf numFmtId="4" fontId="2" fillId="3" borderId="14" xfId="0" applyNumberFormat="1" applyFont="1" applyFill="1" applyBorder="1" applyAlignment="1">
      <alignment horizontal="center" wrapText="1"/>
    </xf>
    <xf numFmtId="9" fontId="2" fillId="3" borderId="15" xfId="2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0" fillId="5" borderId="13" xfId="0" applyFill="1" applyBorder="1"/>
    <xf numFmtId="4" fontId="0" fillId="5" borderId="13" xfId="0" applyNumberFormat="1" applyFill="1" applyBorder="1"/>
    <xf numFmtId="2" fontId="0" fillId="0" borderId="13" xfId="2" applyNumberFormat="1" applyFont="1" applyFill="1" applyBorder="1"/>
    <xf numFmtId="0" fontId="0" fillId="0" borderId="13" xfId="0" applyBorder="1"/>
    <xf numFmtId="4" fontId="0" fillId="0" borderId="13" xfId="0" applyNumberFormat="1" applyBorder="1"/>
    <xf numFmtId="4" fontId="6" fillId="0" borderId="0" xfId="0" applyNumberFormat="1" applyFont="1" applyAlignment="1">
      <alignment vertical="center"/>
    </xf>
    <xf numFmtId="2" fontId="0" fillId="5" borderId="13" xfId="2" applyNumberFormat="1" applyFont="1" applyFill="1" applyBorder="1"/>
    <xf numFmtId="4" fontId="0" fillId="0" borderId="0" xfId="0" applyNumberForma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4" xfId="0" applyNumberFormat="1" applyFont="1" applyBorder="1" applyAlignment="1">
      <alignment vertical="center"/>
    </xf>
    <xf numFmtId="0" fontId="0" fillId="6" borderId="13" xfId="0" applyFill="1" applyBorder="1"/>
    <xf numFmtId="4" fontId="0" fillId="6" borderId="13" xfId="0" applyNumberFormat="1" applyFill="1" applyBorder="1"/>
    <xf numFmtId="2" fontId="0" fillId="6" borderId="13" xfId="2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4" fontId="2" fillId="3" borderId="1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65" fontId="2" fillId="0" borderId="0" xfId="1" applyNumberFormat="1" applyFont="1" applyAlignment="1" applyProtection="1">
      <alignment horizontal="center" wrapText="1"/>
      <protection locked="0"/>
    </xf>
    <xf numFmtId="164" fontId="17" fillId="0" borderId="19" xfId="1" applyFont="1" applyBorder="1"/>
    <xf numFmtId="0" fontId="19" fillId="4" borderId="13" xfId="0" applyFont="1" applyFill="1" applyBorder="1" applyAlignment="1">
      <alignment horizontal="center"/>
    </xf>
    <xf numFmtId="0" fontId="17" fillId="0" borderId="13" xfId="0" applyFont="1" applyFill="1" applyBorder="1"/>
    <xf numFmtId="164" fontId="17" fillId="0" borderId="19" xfId="1" applyFont="1" applyBorder="1" applyAlignment="1">
      <alignment horizontal="right"/>
    </xf>
    <xf numFmtId="164" fontId="17" fillId="0" borderId="18" xfId="1" applyFont="1" applyBorder="1" applyAlignment="1">
      <alignment horizontal="right"/>
    </xf>
    <xf numFmtId="4" fontId="18" fillId="0" borderId="13" xfId="0" applyNumberFormat="1" applyFont="1" applyFill="1" applyBorder="1" applyAlignment="1">
      <alignment horizontal="right"/>
    </xf>
    <xf numFmtId="0" fontId="17" fillId="0" borderId="20" xfId="0" applyFont="1" applyFill="1" applyBorder="1"/>
    <xf numFmtId="164" fontId="17" fillId="0" borderId="19" xfId="1" applyFont="1" applyFill="1" applyBorder="1" applyAlignment="1"/>
    <xf numFmtId="164" fontId="20" fillId="0" borderId="18" xfId="1" applyFont="1" applyFill="1" applyBorder="1" applyAlignment="1"/>
    <xf numFmtId="0" fontId="17" fillId="0" borderId="13" xfId="0" applyFont="1" applyFill="1" applyBorder="1" applyAlignment="1">
      <alignment horizontal="right"/>
    </xf>
    <xf numFmtId="4" fontId="17" fillId="0" borderId="17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horizont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 wrapText="1"/>
    </xf>
    <xf numFmtId="4" fontId="21" fillId="8" borderId="22" xfId="0" applyNumberFormat="1" applyFont="1" applyFill="1" applyBorder="1" applyAlignment="1">
      <alignment horizontal="right" wrapText="1"/>
    </xf>
    <xf numFmtId="0" fontId="2" fillId="9" borderId="22" xfId="0" applyFont="1" applyFill="1" applyBorder="1" applyAlignment="1">
      <alignment horizontal="left" vertical="center" wrapText="1"/>
    </xf>
    <xf numFmtId="4" fontId="21" fillId="9" borderId="22" xfId="0" applyNumberFormat="1" applyFont="1" applyFill="1" applyBorder="1" applyAlignment="1">
      <alignment horizontal="right" wrapText="1"/>
    </xf>
    <xf numFmtId="0" fontId="21" fillId="9" borderId="22" xfId="0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left" vertical="center" wrapText="1"/>
    </xf>
    <xf numFmtId="4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right" wrapText="1"/>
    </xf>
  </cellXfs>
  <cellStyles count="50"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 2" xfId="5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Millares" xfId="1" builtinId="3"/>
    <cellStyle name="Millares 2" xfId="6"/>
    <cellStyle name="Millares 3" xfId="7"/>
    <cellStyle name="Normal" xfId="0" builtinId="0"/>
    <cellStyle name="Normal 2" xfId="3"/>
    <cellStyle name="Normal 3" xfId="8"/>
    <cellStyle name="Porcentaje" xfId="2" builtinId="5"/>
    <cellStyle name="Porcentaje 2" xfId="9"/>
    <cellStyle name="Porcentual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A" sz="1400"/>
              <a:t>Gráfico No. 1</a:t>
            </a:r>
          </a:p>
          <a:p>
            <a:pPr>
              <a:defRPr sz="1400"/>
            </a:pPr>
            <a:r>
              <a:rPr lang="es-PA" sz="1400"/>
              <a:t>Ejecución Presupuestaria del Instituto de Seguro Agropecuario al 30 de noviembre de 2020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63366670511799"/>
          <c:y val="0.143030551219749"/>
          <c:w val="0.78653915135607999"/>
          <c:h val="0.721124599008458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'Anexo y Gráfico No.1'!$I$6</c:f>
              <c:strCache>
                <c:ptCount val="1"/>
                <c:pt idx="0">
                  <c:v>Asignado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No.1'!$I$7</c:f>
              <c:numCache>
                <c:formatCode>_(* #,##0_);_(* \(#,##0\);_(* "-"??_);_(@_)</c:formatCode>
                <c:ptCount val="1"/>
                <c:pt idx="0">
                  <c:v>1002054</c:v>
                </c:pt>
              </c:numCache>
            </c:numRef>
          </c:val>
        </c:ser>
        <c:ser>
          <c:idx val="1"/>
          <c:order val="1"/>
          <c:tx>
            <c:strRef>
              <c:f>'Anexo y Gráfico No.1'!$J$6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193798449612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No.1'!$J$7</c:f>
              <c:numCache>
                <c:formatCode>_(* #,##0_);_(* \(#,##0\);_(* "-"??_);_(@_)</c:formatCode>
                <c:ptCount val="1"/>
                <c:pt idx="0">
                  <c:v>830032.83</c:v>
                </c:pt>
              </c:numCache>
            </c:numRef>
          </c:val>
        </c:ser>
        <c:ser>
          <c:idx val="2"/>
          <c:order val="2"/>
          <c:tx>
            <c:strRef>
              <c:f>'Anexo y Gráfico No.1'!$K$6</c:f>
              <c:strCache>
                <c:ptCount val="1"/>
                <c:pt idx="0">
                  <c:v>Pagado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No.1'!$K$7</c:f>
              <c:numCache>
                <c:formatCode>_(* #,##0_);_(* \(#,##0\);_(* "-"??_);_(@_)</c:formatCode>
                <c:ptCount val="1"/>
                <c:pt idx="0">
                  <c:v>832073.95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37224848"/>
        <c:axId val="-437220496"/>
        <c:axId val="0"/>
      </c:bar3DChart>
      <c:catAx>
        <c:axId val="-437224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-437220496"/>
        <c:crosses val="autoZero"/>
        <c:auto val="1"/>
        <c:lblAlgn val="ctr"/>
        <c:lblOffset val="100"/>
        <c:noMultiLvlLbl val="0"/>
      </c:catAx>
      <c:valAx>
        <c:axId val="-4372204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43722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57418642341797"/>
          <c:y val="0.89642781954024797"/>
          <c:w val="0.27048956585346101"/>
          <c:h val="4.53349016305446E-2"/>
        </c:manualLayout>
      </c:layout>
      <c:overlay val="0"/>
      <c:txPr>
        <a:bodyPr/>
        <a:lstStyle/>
        <a:p>
          <a:pPr>
            <a:defRPr b="1"/>
          </a:pPr>
          <a:endParaRPr lang="es-PA"/>
        </a:p>
      </c:txPr>
    </c:legend>
    <c:plotVisOnly val="1"/>
    <c:dispBlanksAs val="gap"/>
    <c:showDLblsOverMax val="0"/>
  </c:chart>
  <c:printSettings>
    <c:headerFooter/>
    <c:pageMargins b="0.75000000000001099" l="0.70000000000000095" r="0.70000000000000095" t="0.75000000000001099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Gráfico No. 2</a:t>
            </a:r>
          </a:p>
          <a:p>
            <a:pPr>
              <a:defRPr>
                <a:solidFill>
                  <a:schemeClr val="dk1"/>
                </a:solidFill>
              </a:defRPr>
            </a:pPr>
            <a:r>
              <a:rPr lang="es-PA"/>
              <a:t>Ejecución del Presupuesto de Funcionamiento</a:t>
            </a:r>
          </a:p>
          <a:p>
            <a:pPr>
              <a:defRPr>
                <a:solidFill>
                  <a:schemeClr val="dk1"/>
                </a:solidFill>
              </a:defRPr>
            </a:pPr>
            <a:r>
              <a:rPr lang="es-PA"/>
              <a:t>al 30</a:t>
            </a:r>
            <a:r>
              <a:rPr lang="es-PA" baseline="0"/>
              <a:t> de Noviembre </a:t>
            </a:r>
            <a:r>
              <a:rPr lang="es-PA"/>
              <a:t>de 2020</a:t>
            </a:r>
          </a:p>
        </c:rich>
      </c:tx>
      <c:layout>
        <c:manualLayout>
          <c:xMode val="edge"/>
          <c:yMode val="edge"/>
          <c:x val="0.21526580363895201"/>
          <c:y val="1.8374666783065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>
              <a:contourClr>
                <a:schemeClr val="accent2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2728865527814E-2"/>
                  <c:y val="-3.86073725750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512483574244299E-2"/>
                  <c:y val="-3.584970310539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0249671484888E-2"/>
                  <c:y val="-3.309203363575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529128339903599E-2"/>
                  <c:y val="-3.033436416610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'Gráficos_2_3 y 4'!$C$5:$F$5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'Gráficos_2_3 y 4'!$C$6:$F$6</c:f>
              <c:numCache>
                <c:formatCode>_(* #,##0_);_(* \(#,##0\);_(* "-"??_);_(@_)</c:formatCode>
                <c:ptCount val="4"/>
                <c:pt idx="0">
                  <c:v>585854</c:v>
                </c:pt>
                <c:pt idx="1">
                  <c:v>544158.87</c:v>
                </c:pt>
                <c:pt idx="2">
                  <c:v>533094.18999999994</c:v>
                </c:pt>
                <c:pt idx="3">
                  <c:v>41695.129999999997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437219952"/>
        <c:axId val="-437221040"/>
        <c:axId val="0"/>
      </c:bar3DChart>
      <c:catAx>
        <c:axId val="-43721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-437221040"/>
        <c:crosses val="autoZero"/>
        <c:auto val="1"/>
        <c:lblAlgn val="ctr"/>
        <c:lblOffset val="100"/>
        <c:noMultiLvlLbl val="0"/>
      </c:catAx>
      <c:valAx>
        <c:axId val="-43722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-4372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000000000001099" l="0.70000000000000095" r="0.70000000000000095" t="0.75000000000001099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Gráfico No. 3</a:t>
            </a:r>
          </a:p>
          <a:p>
            <a:pPr>
              <a:defRPr/>
            </a:pPr>
            <a:r>
              <a:rPr lang="es-PA"/>
              <a:t>Distribución del Presupuesto de Funcionamiento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bubble3D val="0"/>
            <c:explosion val="13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bubble3D val="0"/>
            <c:explosion val="5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'Gráficos_2_3 y 4'!$C$39:$C$43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MAQUINARIA, EQUIPO Y SEMOVIENTE</c:v>
                </c:pt>
                <c:pt idx="4">
                  <c:v>TRANSFERENCIAS CORRIENTES</c:v>
                </c:pt>
              </c:strCache>
            </c:strRef>
          </c:cat>
          <c:val>
            <c:numRef>
              <c:f>'Gráficos_2_3 y 4'!$D$39:$D$43</c:f>
              <c:numCache>
                <c:formatCode>_(* #,##0_);_(* \(#,##0\);_(* "-"??_);_(@_)</c:formatCode>
                <c:ptCount val="5"/>
                <c:pt idx="0">
                  <c:v>368937</c:v>
                </c:pt>
                <c:pt idx="1">
                  <c:v>115423</c:v>
                </c:pt>
                <c:pt idx="2">
                  <c:v>23700</c:v>
                </c:pt>
                <c:pt idx="3">
                  <c:v>15000</c:v>
                </c:pt>
                <c:pt idx="4">
                  <c:v>62794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432741468065199E-2"/>
          <c:y val="0.88692159243726698"/>
          <c:w val="0.94645346901729499"/>
          <c:h val="9.639436350810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000000000001099" l="0.70000000000000095" r="0.70000000000000095" t="0.75000000000001099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Gráfico No. 4</a:t>
            </a:r>
          </a:p>
          <a:p>
            <a:pPr>
              <a:defRPr/>
            </a:pPr>
            <a:r>
              <a:rPr lang="es-PA"/>
              <a:t>Porcentaje de Ejecución por Grupo del Presupuesto de Funcionamiento </a:t>
            </a:r>
          </a:p>
          <a:p>
            <a:pPr>
              <a:defRPr/>
            </a:pPr>
            <a:r>
              <a:rPr lang="es-PA"/>
              <a:t>al</a:t>
            </a:r>
            <a:r>
              <a:rPr lang="es-PA" baseline="0"/>
              <a:t> 30 de Noviembre </a:t>
            </a:r>
            <a:r>
              <a:rPr lang="es-PA"/>
              <a:t>de 2020</a:t>
            </a:r>
          </a:p>
        </c:rich>
      </c:tx>
      <c:layout>
        <c:manualLayout>
          <c:xMode val="edge"/>
          <c:yMode val="edge"/>
          <c:x val="0.153695506371562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3.87940869093491E-3"/>
                  <c:y val="2.329656880321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'Gráficos_2_3 y 4'!$C$78:$C$82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MAQUINARIAS, EQUIPOS Y SEMOVIENTES</c:v>
                </c:pt>
                <c:pt idx="4">
                  <c:v>TRANSFERENCIAS CORRIENTES</c:v>
                </c:pt>
              </c:strCache>
            </c:strRef>
          </c:cat>
          <c:val>
            <c:numRef>
              <c:f>'Gráficos_2_3 y 4'!$D$78:$D$82</c:f>
              <c:numCache>
                <c:formatCode>_(* #,##0_);_(* \(#,##0\);_(* "-"??_);_(@_)</c:formatCode>
                <c:ptCount val="5"/>
                <c:pt idx="0">
                  <c:v>337595.3</c:v>
                </c:pt>
                <c:pt idx="1">
                  <c:v>170663.11</c:v>
                </c:pt>
                <c:pt idx="2">
                  <c:v>37059.67</c:v>
                </c:pt>
                <c:pt idx="3">
                  <c:v>-1159.21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000000000001099" l="0.70000000000000095" r="0.70000000000000095" t="0.75000000000001099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5</a:t>
            </a:r>
          </a:p>
          <a:p>
            <a:pPr>
              <a:defRPr/>
            </a:pPr>
            <a:r>
              <a:rPr lang="es-PA"/>
              <a:t>Ejecución del Presupuesto de Inversión al 30 de Noviembre de 2020</a:t>
            </a:r>
          </a:p>
        </c:rich>
      </c:tx>
      <c:layout>
        <c:manualLayout>
          <c:xMode val="edge"/>
          <c:yMode val="edge"/>
          <c:x val="0.16508162014724201"/>
          <c:y val="1.009336120690530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45865162593699"/>
          <c:y val="0.10331707586901499"/>
          <c:w val="0.80347167228196004"/>
          <c:h val="0.84399065116327798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Inversiones!$A$1:$D$1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Inversiones!$A$2:$D$2</c:f>
              <c:numCache>
                <c:formatCode>_(* #,##0_);_(* \(#,##0\);_(* "-"??_);_(@_)</c:formatCode>
                <c:ptCount val="4"/>
                <c:pt idx="0">
                  <c:v>416200</c:v>
                </c:pt>
                <c:pt idx="1">
                  <c:v>285873.96000000002</c:v>
                </c:pt>
                <c:pt idx="2">
                  <c:v>298979.76</c:v>
                </c:pt>
                <c:pt idx="3">
                  <c:v>130326.04</c:v>
                </c:pt>
              </c:numCache>
            </c:numRef>
          </c:val>
        </c:ser>
        <c:ser>
          <c:idx val="0"/>
          <c:order val="1"/>
          <c:invertIfNegative val="0"/>
          <c:dLbls>
            <c:dLbl>
              <c:idx val="0"/>
              <c:layout>
                <c:manualLayout>
                  <c:x val="1.7069701280227601E-2"/>
                  <c:y val="-1.696712430400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1730678046467E-2"/>
                  <c:y val="-1.69671243040032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73,602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76434329066E-2"/>
                  <c:y val="-1.979497835467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759601706970198E-2"/>
                  <c:y val="-5.090137291200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[1]Inversiones!$A$1:$D$1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[1]Inversiones!$A$2:$D$2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373036000"/>
        <c:axId val="-373033824"/>
        <c:axId val="0"/>
      </c:bar3DChart>
      <c:catAx>
        <c:axId val="-37303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A"/>
          </a:p>
        </c:txPr>
        <c:crossAx val="-373033824"/>
        <c:crosses val="autoZero"/>
        <c:auto val="1"/>
        <c:lblAlgn val="ctr"/>
        <c:lblOffset val="100"/>
        <c:noMultiLvlLbl val="0"/>
      </c:catAx>
      <c:valAx>
        <c:axId val="-3730338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37303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99" l="0.70000000000000095" r="0.70000000000000095" t="0.75000000000001099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7</xdr:row>
      <xdr:rowOff>214312</xdr:rowOff>
    </xdr:from>
    <xdr:to>
      <xdr:col>19</xdr:col>
      <xdr:colOff>95249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802873</xdr:colOff>
      <xdr:row>8</xdr:row>
      <xdr:rowOff>479887</xdr:rowOff>
    </xdr:from>
    <xdr:ext cx="1771678" cy="1038274"/>
    <xdr:sp macro="" textlink="">
      <xdr:nvSpPr>
        <xdr:cNvPr id="2" name="Rectangle 1"/>
        <xdr:cNvSpPr/>
      </xdr:nvSpPr>
      <xdr:spPr>
        <a:xfrm>
          <a:off x="16728965" y="2684140"/>
          <a:ext cx="1771678" cy="1038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_tradnl" sz="4000" b="1" cap="none" spc="0">
              <a:ln w="12700">
                <a:noFill/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93%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244474</xdr:colOff>
      <xdr:row>7</xdr:row>
      <xdr:rowOff>12170</xdr:rowOff>
    </xdr:from>
    <xdr:to>
      <xdr:col>8</xdr:col>
      <xdr:colOff>549274</xdr:colOff>
      <xdr:row>32</xdr:row>
      <xdr:rowOff>45508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46</xdr:row>
      <xdr:rowOff>42862</xdr:rowOff>
    </xdr:from>
    <xdr:to>
      <xdr:col>10</xdr:col>
      <xdr:colOff>495300</xdr:colOff>
      <xdr:row>74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571500</xdr:colOff>
      <xdr:row>84</xdr:row>
      <xdr:rowOff>9524</xdr:rowOff>
    </xdr:from>
    <xdr:to>
      <xdr:col>10</xdr:col>
      <xdr:colOff>619125</xdr:colOff>
      <xdr:row>111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0.74724</cdr:x>
      <cdr:y>0.23543</cdr:y>
    </cdr:from>
    <cdr:to>
      <cdr:x>0.90526</cdr:x>
      <cdr:y>0.4231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35251" y="1138055"/>
          <a:ext cx="1297425" cy="90717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ES_tradnl" sz="3200" b="1" cap="none" spc="0">
              <a:ln w="12700">
                <a:noFill/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93%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5</xdr:row>
      <xdr:rowOff>4761</xdr:rowOff>
    </xdr:from>
    <xdr:to>
      <xdr:col>7</xdr:col>
      <xdr:colOff>923925</xdr:colOff>
      <xdr:row>38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1017905</xdr:colOff>
      <xdr:row>8</xdr:row>
      <xdr:rowOff>109855</xdr:rowOff>
    </xdr:from>
    <xdr:ext cx="1021080" cy="468013"/>
    <xdr:sp macro="" textlink="">
      <xdr:nvSpPr>
        <xdr:cNvPr id="3" name="2 CuadroTexto"/>
        <xdr:cNvSpPr txBox="1"/>
      </xdr:nvSpPr>
      <xdr:spPr>
        <a:xfrm>
          <a:off x="8390255" y="1633855"/>
          <a:ext cx="102108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A" sz="2400" b="1">
              <a:solidFill>
                <a:srgbClr val="FF0000"/>
              </a:solidFill>
            </a:rPr>
            <a:t>69%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jecucion%20Presupuestaria%20Octu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showGridLines="0" workbookViewId="0">
      <selection activeCell="D1" sqref="D1:E8"/>
    </sheetView>
  </sheetViews>
  <sheetFormatPr baseColWidth="10" defaultRowHeight="15" x14ac:dyDescent="0.25"/>
  <cols>
    <col min="1" max="1" width="46.28515625" customWidth="1"/>
    <col min="2" max="2" width="23.7109375" customWidth="1"/>
    <col min="4" max="4" width="46.28515625" customWidth="1"/>
    <col min="5" max="5" width="24.42578125" customWidth="1"/>
  </cols>
  <sheetData>
    <row r="1" spans="1:5" ht="15.75" x14ac:dyDescent="0.25">
      <c r="A1" s="74" t="s">
        <v>0</v>
      </c>
      <c r="B1" s="74"/>
      <c r="D1" s="74" t="s">
        <v>8</v>
      </c>
      <c r="E1" s="74"/>
    </row>
    <row r="2" spans="1:5" ht="18.75" x14ac:dyDescent="0.3">
      <c r="A2" s="75" t="s">
        <v>1</v>
      </c>
      <c r="B2" s="75"/>
      <c r="D2" s="75" t="s">
        <v>9</v>
      </c>
      <c r="E2" s="75"/>
    </row>
    <row r="3" spans="1:5" ht="18.75" x14ac:dyDescent="0.3">
      <c r="A3" s="75" t="s">
        <v>2</v>
      </c>
      <c r="B3" s="75"/>
      <c r="D3" s="75" t="s">
        <v>2</v>
      </c>
      <c r="E3" s="75"/>
    </row>
    <row r="5" spans="1:5" ht="45.75" customHeight="1" x14ac:dyDescent="0.25">
      <c r="A5" s="3" t="s">
        <v>3</v>
      </c>
      <c r="B5" s="4" t="s">
        <v>4</v>
      </c>
      <c r="D5" s="3" t="s">
        <v>3</v>
      </c>
      <c r="E5" s="4" t="s">
        <v>4</v>
      </c>
    </row>
    <row r="6" spans="1:5" ht="45.75" customHeight="1" x14ac:dyDescent="0.25">
      <c r="A6" s="6" t="s">
        <v>5</v>
      </c>
      <c r="B6" s="26">
        <f>B7+B8</f>
        <v>18.740000000000002</v>
      </c>
      <c r="D6" s="6" t="s">
        <v>5</v>
      </c>
      <c r="E6" s="40">
        <f>SUM(E7:E8)</f>
        <v>1002054</v>
      </c>
    </row>
    <row r="7" spans="1:5" ht="45.75" customHeight="1" x14ac:dyDescent="0.25">
      <c r="A7" s="1" t="s">
        <v>6</v>
      </c>
      <c r="B7" s="27">
        <v>7.68</v>
      </c>
      <c r="D7" s="1" t="s">
        <v>6</v>
      </c>
      <c r="E7" s="53">
        <v>585854</v>
      </c>
    </row>
    <row r="8" spans="1:5" ht="45.75" customHeight="1" x14ac:dyDescent="0.25">
      <c r="A8" s="2" t="s">
        <v>7</v>
      </c>
      <c r="B8" s="28">
        <v>11.06</v>
      </c>
      <c r="D8" s="2" t="s">
        <v>7</v>
      </c>
      <c r="E8" s="54">
        <v>416200</v>
      </c>
    </row>
    <row r="9" spans="1:5" ht="15.75" x14ac:dyDescent="0.25">
      <c r="A9" s="5" t="s">
        <v>39</v>
      </c>
      <c r="D9" s="5" t="s">
        <v>35</v>
      </c>
    </row>
  </sheetData>
  <mergeCells count="6">
    <mergeCell ref="D1:E1"/>
    <mergeCell ref="D2:E2"/>
    <mergeCell ref="D3:E3"/>
    <mergeCell ref="A1:B1"/>
    <mergeCell ref="A2:B2"/>
    <mergeCell ref="A3:B3"/>
  </mergeCells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opLeftCell="E1" zoomScale="87" zoomScaleNormal="87" zoomScalePageLayoutView="87" workbookViewId="0">
      <selection activeCell="F12" sqref="F12"/>
    </sheetView>
  </sheetViews>
  <sheetFormatPr baseColWidth="10" defaultRowHeight="15" x14ac:dyDescent="0.25"/>
  <cols>
    <col min="1" max="1" width="20.42578125" customWidth="1"/>
    <col min="2" max="2" width="15.7109375" customWidth="1"/>
    <col min="3" max="3" width="14.7109375" customWidth="1"/>
    <col min="4" max="4" width="14.85546875" customWidth="1"/>
    <col min="5" max="5" width="18" style="7" customWidth="1"/>
    <col min="6" max="6" width="15" customWidth="1"/>
    <col min="7" max="7" width="14.140625" bestFit="1" customWidth="1"/>
    <col min="9" max="10" width="14.140625" bestFit="1" customWidth="1"/>
    <col min="11" max="11" width="13.140625" bestFit="1" customWidth="1"/>
  </cols>
  <sheetData>
    <row r="1" spans="1:11" ht="18.75" x14ac:dyDescent="0.3">
      <c r="A1" s="76" t="s">
        <v>34</v>
      </c>
      <c r="B1" s="76"/>
      <c r="C1" s="76"/>
      <c r="D1" s="76"/>
      <c r="E1" s="76"/>
      <c r="F1" s="76"/>
      <c r="G1" s="76"/>
    </row>
    <row r="2" spans="1:11" ht="15.75" x14ac:dyDescent="0.25">
      <c r="A2" s="74" t="s">
        <v>10</v>
      </c>
      <c r="B2" s="74"/>
      <c r="C2" s="74"/>
      <c r="D2" s="74"/>
      <c r="E2" s="74"/>
      <c r="F2" s="74"/>
      <c r="G2" s="74"/>
    </row>
    <row r="4" spans="1:11" ht="15.75" x14ac:dyDescent="0.25">
      <c r="A4" s="77" t="s">
        <v>121</v>
      </c>
      <c r="B4" s="77"/>
      <c r="C4" s="77"/>
      <c r="D4" s="77"/>
      <c r="E4" s="77"/>
      <c r="F4" s="77"/>
      <c r="G4" s="77"/>
    </row>
    <row r="5" spans="1:11" ht="15.75" thickBot="1" x14ac:dyDescent="0.3"/>
    <row r="6" spans="1:11" ht="45" x14ac:dyDescent="0.25">
      <c r="A6" s="78" t="s">
        <v>3</v>
      </c>
      <c r="B6" s="22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3" t="s">
        <v>16</v>
      </c>
      <c r="H6" s="8"/>
      <c r="I6" s="10" t="s">
        <v>22</v>
      </c>
      <c r="J6" s="10" t="s">
        <v>23</v>
      </c>
      <c r="K6" s="37" t="s">
        <v>15</v>
      </c>
    </row>
    <row r="7" spans="1:11" ht="15.75" thickBot="1" x14ac:dyDescent="0.3">
      <c r="A7" s="79"/>
      <c r="B7" s="24">
        <v>1</v>
      </c>
      <c r="C7" s="24">
        <v>2</v>
      </c>
      <c r="D7" s="24">
        <v>3</v>
      </c>
      <c r="E7" s="24" t="s">
        <v>20</v>
      </c>
      <c r="F7" s="24">
        <v>5</v>
      </c>
      <c r="G7" s="25" t="s">
        <v>21</v>
      </c>
      <c r="I7" s="9">
        <v>1002054</v>
      </c>
      <c r="J7" s="9">
        <v>830032.83</v>
      </c>
      <c r="K7" s="9">
        <v>832073.95</v>
      </c>
    </row>
    <row r="8" spans="1:11" ht="39.75" customHeight="1" x14ac:dyDescent="0.25">
      <c r="A8" s="14" t="s">
        <v>19</v>
      </c>
      <c r="B8" s="35">
        <f>SUM(B9:B10)</f>
        <v>18749894</v>
      </c>
      <c r="C8" s="35">
        <f>SUM(C9:C10)</f>
        <v>1002054</v>
      </c>
      <c r="D8" s="35">
        <f>SUM(D9:D10)</f>
        <v>830032.83000000007</v>
      </c>
      <c r="E8" s="15">
        <f>+D8/C8</f>
        <v>0.8283314372279339</v>
      </c>
      <c r="F8" s="35">
        <f>SUM(F9:F10)</f>
        <v>832073.95</v>
      </c>
      <c r="G8" s="35">
        <f>SUM(G9:G10)</f>
        <v>172021.16999999998</v>
      </c>
    </row>
    <row r="9" spans="1:11" ht="39.75" customHeight="1" x14ac:dyDescent="0.25">
      <c r="A9" s="11" t="s">
        <v>17</v>
      </c>
      <c r="B9" s="58">
        <v>7685329</v>
      </c>
      <c r="C9" s="58">
        <v>585854</v>
      </c>
      <c r="D9" s="58">
        <v>544158.87</v>
      </c>
      <c r="E9" s="13">
        <f>+D9/C9</f>
        <v>0.92883016929132511</v>
      </c>
      <c r="F9" s="58">
        <v>533094.18999999994</v>
      </c>
      <c r="G9" s="58">
        <f>+C9-D9</f>
        <v>41695.130000000005</v>
      </c>
    </row>
    <row r="10" spans="1:11" ht="39.75" customHeight="1" x14ac:dyDescent="0.25">
      <c r="A10" s="12" t="s">
        <v>18</v>
      </c>
      <c r="B10" s="59">
        <v>11064565</v>
      </c>
      <c r="C10" s="59">
        <v>416200</v>
      </c>
      <c r="D10" s="59">
        <v>285873.96000000002</v>
      </c>
      <c r="E10" s="30">
        <f>+D10/C10</f>
        <v>0.68686679481018742</v>
      </c>
      <c r="F10" s="59">
        <v>298979.76</v>
      </c>
      <c r="G10" s="59">
        <f>+C10-D10</f>
        <v>130326.03999999998</v>
      </c>
    </row>
    <row r="12" spans="1:11" x14ac:dyDescent="0.25">
      <c r="C12" s="29"/>
    </row>
    <row r="15" spans="1:11" x14ac:dyDescent="0.25">
      <c r="D15" s="29"/>
    </row>
  </sheetData>
  <mergeCells count="4">
    <mergeCell ref="A1:G1"/>
    <mergeCell ref="A2:G2"/>
    <mergeCell ref="A4:G4"/>
    <mergeCell ref="A6:A7"/>
  </mergeCells>
  <printOptions horizontalCentered="1" verticalCentered="1"/>
  <pageMargins left="0.39370078740157483" right="0" top="0" bottom="0" header="0.31496062992125984" footer="0.31496062992125984"/>
  <headerFooter>
    <oddFooter>&amp;L&amp;"Arial,Normal"&amp;12ANEXO NO. 1</oddFooter>
  </headerFooter>
  <ignoredErrors>
    <ignoredError sqref="E8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2"/>
  <sheetViews>
    <sheetView zoomScaleSheetLayoutView="90" workbookViewId="0">
      <pane ySplit="6" topLeftCell="A82" activePane="bottomLeft" state="frozen"/>
      <selection pane="bottomLeft" activeCell="M95" sqref="M95"/>
    </sheetView>
  </sheetViews>
  <sheetFormatPr baseColWidth="10" defaultRowHeight="15" x14ac:dyDescent="0.25"/>
  <cols>
    <col min="3" max="3" width="33" customWidth="1"/>
    <col min="4" max="4" width="18.7109375" bestFit="1" customWidth="1"/>
    <col min="5" max="5" width="13.140625" bestFit="1" customWidth="1"/>
    <col min="6" max="6" width="19.28515625" customWidth="1"/>
  </cols>
  <sheetData>
    <row r="5" spans="1:6" x14ac:dyDescent="0.25">
      <c r="C5" s="10" t="s">
        <v>22</v>
      </c>
      <c r="D5" s="10" t="s">
        <v>23</v>
      </c>
      <c r="E5" s="10" t="s">
        <v>15</v>
      </c>
      <c r="F5" s="10" t="s">
        <v>30</v>
      </c>
    </row>
    <row r="6" spans="1:6" x14ac:dyDescent="0.25">
      <c r="C6" s="9">
        <v>585854</v>
      </c>
      <c r="D6" s="9">
        <v>544158.87</v>
      </c>
      <c r="E6" s="9">
        <v>533094.18999999994</v>
      </c>
      <c r="F6" s="9">
        <v>41695.129999999997</v>
      </c>
    </row>
    <row r="7" spans="1:6" ht="24.75" customHeight="1" x14ac:dyDescent="0.25"/>
    <row r="8" spans="1:6" x14ac:dyDescent="0.25">
      <c r="A8" s="20"/>
    </row>
    <row r="22" ht="18" customHeight="1" x14ac:dyDescent="0.25"/>
    <row r="38" spans="3:5" x14ac:dyDescent="0.25">
      <c r="E38" t="s">
        <v>33</v>
      </c>
    </row>
    <row r="39" spans="3:5" x14ac:dyDescent="0.25">
      <c r="C39" s="16" t="s">
        <v>26</v>
      </c>
      <c r="D39" s="17">
        <v>368937</v>
      </c>
    </row>
    <row r="40" spans="3:5" x14ac:dyDescent="0.25">
      <c r="C40" s="16" t="s">
        <v>27</v>
      </c>
      <c r="D40" s="17">
        <v>115423</v>
      </c>
    </row>
    <row r="41" spans="3:5" x14ac:dyDescent="0.25">
      <c r="C41" s="16" t="s">
        <v>28</v>
      </c>
      <c r="D41" s="17">
        <v>23700</v>
      </c>
    </row>
    <row r="42" spans="3:5" s="34" customFormat="1" x14ac:dyDescent="0.25">
      <c r="C42" s="16" t="s">
        <v>62</v>
      </c>
      <c r="D42" s="17">
        <v>15000</v>
      </c>
    </row>
    <row r="43" spans="3:5" s="34" customFormat="1" x14ac:dyDescent="0.25">
      <c r="C43" s="18" t="s">
        <v>29</v>
      </c>
      <c r="D43" s="19">
        <v>62794</v>
      </c>
    </row>
    <row r="77" spans="3:5" x14ac:dyDescent="0.25">
      <c r="D77" s="20"/>
      <c r="E77" s="34" t="s">
        <v>32</v>
      </c>
    </row>
    <row r="78" spans="3:5" x14ac:dyDescent="0.25">
      <c r="C78" s="16" t="s">
        <v>26</v>
      </c>
      <c r="D78" s="19">
        <v>337595.3</v>
      </c>
    </row>
    <row r="79" spans="3:5" x14ac:dyDescent="0.25">
      <c r="C79" s="16" t="s">
        <v>27</v>
      </c>
      <c r="D79" s="17">
        <v>170663.11</v>
      </c>
    </row>
    <row r="80" spans="3:5" x14ac:dyDescent="0.25">
      <c r="C80" s="16" t="s">
        <v>28</v>
      </c>
      <c r="D80" s="17">
        <v>37059.67</v>
      </c>
    </row>
    <row r="81" spans="3:4" s="34" customFormat="1" x14ac:dyDescent="0.25">
      <c r="C81" s="16" t="s">
        <v>63</v>
      </c>
      <c r="D81" s="17">
        <v>-1159.21</v>
      </c>
    </row>
    <row r="82" spans="3:4" s="34" customFormat="1" x14ac:dyDescent="0.25">
      <c r="C82" s="16" t="s">
        <v>29</v>
      </c>
      <c r="D82" s="17">
        <v>0</v>
      </c>
    </row>
  </sheetData>
  <printOptions horizontalCentered="1" verticalCentered="1"/>
  <pageMargins left="0" right="0" top="0" bottom="0.39370078740157483" header="0.11811023622047245" footer="0.11811023622047245"/>
  <headerFooter>
    <oddFooter>&amp;L&amp;"Arial,Normal"&amp;12Anexo No. 3</oddFooter>
  </headerFooter>
  <rowBreaks count="2" manualBreakCount="2">
    <brk id="55" max="16383" man="1"/>
    <brk id="107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zoomScaleSheetLayoutView="100" workbookViewId="0">
      <pane ySplit="5" topLeftCell="A6" activePane="bottomLeft" state="frozen"/>
      <selection pane="bottomLeft" activeCell="L12" sqref="L11:L12"/>
    </sheetView>
  </sheetViews>
  <sheetFormatPr baseColWidth="10" defaultColWidth="11.42578125" defaultRowHeight="15" x14ac:dyDescent="0.25"/>
  <cols>
    <col min="1" max="1" width="46.42578125" style="33" customWidth="1"/>
    <col min="2" max="2" width="15.85546875" style="33" bestFit="1" customWidth="1"/>
    <col min="3" max="3" width="14.7109375" style="33" bestFit="1" customWidth="1"/>
    <col min="4" max="4" width="13.42578125" style="33" customWidth="1"/>
    <col min="5" max="5" width="12.42578125" style="33" bestFit="1" customWidth="1"/>
    <col min="6" max="6" width="13.7109375" style="33" customWidth="1"/>
    <col min="7" max="7" width="24.7109375" style="33" customWidth="1"/>
    <col min="8" max="8" width="12.85546875" style="33" bestFit="1" customWidth="1"/>
    <col min="9" max="16384" width="11.42578125" style="33"/>
  </cols>
  <sheetData>
    <row r="1" spans="1:13" ht="15.75" x14ac:dyDescent="0.25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50"/>
      <c r="K1" s="50"/>
      <c r="L1" s="50"/>
      <c r="M1" s="50"/>
    </row>
    <row r="2" spans="1:13" ht="15.75" x14ac:dyDescent="0.2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50"/>
      <c r="K2" s="50"/>
      <c r="L2" s="50"/>
      <c r="M2" s="50"/>
    </row>
    <row r="3" spans="1:13" ht="15.75" x14ac:dyDescent="0.25">
      <c r="A3" s="80" t="s">
        <v>54</v>
      </c>
      <c r="B3" s="80"/>
      <c r="C3" s="80"/>
      <c r="D3" s="80"/>
      <c r="E3" s="80"/>
      <c r="F3" s="80"/>
      <c r="G3" s="80"/>
      <c r="H3" s="80"/>
      <c r="I3" s="80"/>
      <c r="J3" s="50"/>
      <c r="K3" s="50"/>
      <c r="L3" s="50"/>
      <c r="M3" s="50"/>
    </row>
    <row r="4" spans="1:13" s="34" customFormat="1" ht="60" x14ac:dyDescent="0.25">
      <c r="A4" s="87"/>
      <c r="B4" s="88" t="s">
        <v>41</v>
      </c>
      <c r="C4" s="88" t="s">
        <v>42</v>
      </c>
      <c r="D4" s="88" t="s">
        <v>125</v>
      </c>
      <c r="E4" s="88" t="s">
        <v>45</v>
      </c>
      <c r="F4" s="88" t="s">
        <v>44</v>
      </c>
      <c r="G4" s="43" t="s">
        <v>126</v>
      </c>
      <c r="H4" s="61"/>
      <c r="I4" s="61"/>
      <c r="J4" s="50"/>
      <c r="K4" s="50"/>
      <c r="L4" s="50"/>
      <c r="M4" s="50"/>
    </row>
    <row r="5" spans="1:13" s="34" customFormat="1" ht="30" x14ac:dyDescent="0.25">
      <c r="A5" s="89" t="s">
        <v>47</v>
      </c>
      <c r="B5" s="90">
        <v>1</v>
      </c>
      <c r="C5" s="90">
        <v>2</v>
      </c>
      <c r="D5" s="90">
        <v>3</v>
      </c>
      <c r="E5" s="90" t="s">
        <v>48</v>
      </c>
      <c r="F5" s="90">
        <v>5</v>
      </c>
      <c r="G5" s="90" t="s">
        <v>65</v>
      </c>
    </row>
    <row r="6" spans="1:13" s="34" customFormat="1" x14ac:dyDescent="0.25">
      <c r="A6" s="91" t="s">
        <v>127</v>
      </c>
      <c r="B6" s="92">
        <v>18749894</v>
      </c>
      <c r="C6" s="92">
        <v>1002054</v>
      </c>
      <c r="D6" s="92">
        <v>829572.97</v>
      </c>
      <c r="E6" s="92">
        <v>172481.03</v>
      </c>
      <c r="F6" s="92">
        <v>832073.95</v>
      </c>
      <c r="G6" s="92">
        <v>18097293</v>
      </c>
    </row>
    <row r="7" spans="1:13" s="34" customFormat="1" x14ac:dyDescent="0.25">
      <c r="A7" s="93" t="s">
        <v>66</v>
      </c>
      <c r="B7" s="94">
        <v>7685329</v>
      </c>
      <c r="C7" s="94">
        <v>585854</v>
      </c>
      <c r="D7" s="94">
        <v>543699.01</v>
      </c>
      <c r="E7" s="94">
        <v>42154.99</v>
      </c>
      <c r="F7" s="94">
        <v>533094.18999999994</v>
      </c>
      <c r="G7" s="94">
        <v>7365792.1100000003</v>
      </c>
    </row>
    <row r="8" spans="1:13" s="34" customFormat="1" x14ac:dyDescent="0.25">
      <c r="A8" s="93" t="s">
        <v>128</v>
      </c>
      <c r="B8" s="94">
        <v>4322175</v>
      </c>
      <c r="C8" s="94">
        <v>368937</v>
      </c>
      <c r="D8" s="94">
        <v>337595.3</v>
      </c>
      <c r="E8" s="94">
        <v>31341.7</v>
      </c>
      <c r="F8" s="94">
        <v>426728.16</v>
      </c>
      <c r="G8" s="94">
        <v>4147304.21</v>
      </c>
    </row>
    <row r="9" spans="1:13" s="34" customFormat="1" x14ac:dyDescent="0.25">
      <c r="A9" s="96" t="s">
        <v>67</v>
      </c>
      <c r="B9" s="97">
        <v>2392900</v>
      </c>
      <c r="C9" s="97">
        <v>199442</v>
      </c>
      <c r="D9" s="97">
        <v>195973.22</v>
      </c>
      <c r="E9" s="97">
        <v>3468.78</v>
      </c>
      <c r="F9" s="97">
        <v>282837.03999999998</v>
      </c>
      <c r="G9" s="97">
        <v>2309305.7000000002</v>
      </c>
    </row>
    <row r="10" spans="1:13" s="34" customFormat="1" x14ac:dyDescent="0.25">
      <c r="A10" s="96" t="s">
        <v>68</v>
      </c>
      <c r="B10" s="97">
        <v>1014000</v>
      </c>
      <c r="C10" s="97">
        <v>84500</v>
      </c>
      <c r="D10" s="97">
        <v>83316.66</v>
      </c>
      <c r="E10" s="97">
        <v>1183.3399999999999</v>
      </c>
      <c r="F10" s="97">
        <v>125367.84</v>
      </c>
      <c r="G10" s="97">
        <v>983451.67</v>
      </c>
    </row>
    <row r="11" spans="1:13" s="34" customFormat="1" x14ac:dyDescent="0.25">
      <c r="A11" s="96" t="s">
        <v>69</v>
      </c>
      <c r="B11" s="97">
        <v>4500</v>
      </c>
      <c r="C11" s="98"/>
      <c r="D11" s="98"/>
      <c r="E11" s="98"/>
      <c r="F11" s="98"/>
      <c r="G11" s="97">
        <v>4500</v>
      </c>
    </row>
    <row r="12" spans="1:13" s="34" customFormat="1" x14ac:dyDescent="0.25">
      <c r="A12" s="96" t="s">
        <v>70</v>
      </c>
      <c r="B12" s="97">
        <v>157225</v>
      </c>
      <c r="C12" s="97">
        <v>15325</v>
      </c>
      <c r="D12" s="97">
        <v>14175</v>
      </c>
      <c r="E12" s="97">
        <v>1150</v>
      </c>
      <c r="F12" s="97">
        <v>11750</v>
      </c>
      <c r="G12" s="97">
        <v>144375</v>
      </c>
    </row>
    <row r="13" spans="1:13" s="34" customFormat="1" x14ac:dyDescent="0.25">
      <c r="A13" s="96" t="s">
        <v>71</v>
      </c>
      <c r="B13" s="97">
        <v>164500</v>
      </c>
      <c r="C13" s="98"/>
      <c r="D13" s="98"/>
      <c r="E13" s="98"/>
      <c r="F13" s="98">
        <v>36.67</v>
      </c>
      <c r="G13" s="97">
        <v>164500</v>
      </c>
    </row>
    <row r="14" spans="1:13" s="34" customFormat="1" x14ac:dyDescent="0.25">
      <c r="A14" s="96" t="s">
        <v>72</v>
      </c>
      <c r="B14" s="97">
        <v>454000</v>
      </c>
      <c r="C14" s="97">
        <v>37880</v>
      </c>
      <c r="D14" s="97">
        <v>34941.26</v>
      </c>
      <c r="E14" s="97">
        <v>2938.74</v>
      </c>
      <c r="F14" s="97">
        <v>5308.53</v>
      </c>
      <c r="G14" s="97">
        <v>420606.82</v>
      </c>
    </row>
    <row r="15" spans="1:13" s="34" customFormat="1" x14ac:dyDescent="0.25">
      <c r="A15" s="96" t="s">
        <v>73</v>
      </c>
      <c r="B15" s="97">
        <v>51200</v>
      </c>
      <c r="C15" s="97">
        <v>4290</v>
      </c>
      <c r="D15" s="97">
        <v>4060.99</v>
      </c>
      <c r="E15" s="98">
        <v>229.01</v>
      </c>
      <c r="F15" s="98">
        <v>649.51</v>
      </c>
      <c r="G15" s="97">
        <v>47328.56</v>
      </c>
    </row>
    <row r="16" spans="1:13" s="34" customFormat="1" x14ac:dyDescent="0.25">
      <c r="A16" s="96" t="s">
        <v>74</v>
      </c>
      <c r="B16" s="97">
        <v>61375</v>
      </c>
      <c r="C16" s="97">
        <v>14465</v>
      </c>
      <c r="D16" s="97">
        <v>4278.49</v>
      </c>
      <c r="E16" s="97">
        <v>10186.51</v>
      </c>
      <c r="F16" s="98">
        <v>649.51</v>
      </c>
      <c r="G16" s="97">
        <v>57286.06</v>
      </c>
    </row>
    <row r="17" spans="1:7" s="34" customFormat="1" ht="30" x14ac:dyDescent="0.25">
      <c r="A17" s="96" t="s">
        <v>75</v>
      </c>
      <c r="B17" s="97">
        <v>22475</v>
      </c>
      <c r="C17" s="97">
        <v>13035</v>
      </c>
      <c r="D17" s="98">
        <v>849.68</v>
      </c>
      <c r="E17" s="97">
        <v>12185.32</v>
      </c>
      <c r="F17" s="98">
        <v>129.06</v>
      </c>
      <c r="G17" s="97">
        <v>15950.4</v>
      </c>
    </row>
    <row r="18" spans="1:7" s="34" customFormat="1" x14ac:dyDescent="0.25">
      <c r="A18" s="93" t="s">
        <v>129</v>
      </c>
      <c r="B18" s="94">
        <v>959360</v>
      </c>
      <c r="C18" s="94">
        <v>115423</v>
      </c>
      <c r="D18" s="94">
        <v>170203.25</v>
      </c>
      <c r="E18" s="94">
        <v>-54780.25</v>
      </c>
      <c r="F18" s="94">
        <v>77838.850000000006</v>
      </c>
      <c r="G18" s="94">
        <v>852690.68</v>
      </c>
    </row>
    <row r="19" spans="1:7" s="34" customFormat="1" x14ac:dyDescent="0.25">
      <c r="A19" s="96" t="s">
        <v>76</v>
      </c>
      <c r="B19" s="97">
        <v>32080</v>
      </c>
      <c r="C19" s="98">
        <v>890</v>
      </c>
      <c r="D19" s="98"/>
      <c r="E19" s="98">
        <v>890</v>
      </c>
      <c r="F19" s="98"/>
      <c r="G19" s="97">
        <v>22450</v>
      </c>
    </row>
    <row r="20" spans="1:7" s="34" customFormat="1" x14ac:dyDescent="0.25">
      <c r="A20" s="96" t="s">
        <v>77</v>
      </c>
      <c r="B20" s="97">
        <v>30371</v>
      </c>
      <c r="C20" s="98">
        <v>891</v>
      </c>
      <c r="D20" s="98"/>
      <c r="E20" s="98">
        <v>891</v>
      </c>
      <c r="F20" s="98"/>
      <c r="G20" s="97">
        <v>30371</v>
      </c>
    </row>
    <row r="21" spans="1:7" s="34" customFormat="1" x14ac:dyDescent="0.25">
      <c r="A21" s="96" t="s">
        <v>78</v>
      </c>
      <c r="B21" s="97">
        <v>31049</v>
      </c>
      <c r="C21" s="98">
        <v>789</v>
      </c>
      <c r="D21" s="98"/>
      <c r="E21" s="98">
        <v>789</v>
      </c>
      <c r="F21" s="97">
        <v>10000</v>
      </c>
      <c r="G21" s="97">
        <v>31049</v>
      </c>
    </row>
    <row r="22" spans="1:7" s="34" customFormat="1" x14ac:dyDescent="0.25">
      <c r="A22" s="96" t="s">
        <v>79</v>
      </c>
      <c r="B22" s="97">
        <v>12750</v>
      </c>
      <c r="C22" s="98">
        <v>803</v>
      </c>
      <c r="D22" s="98">
        <v>209.13</v>
      </c>
      <c r="E22" s="98">
        <v>593.87</v>
      </c>
      <c r="F22" s="98"/>
      <c r="G22" s="97">
        <v>12081.01</v>
      </c>
    </row>
    <row r="23" spans="1:7" s="34" customFormat="1" x14ac:dyDescent="0.25">
      <c r="A23" s="96" t="s">
        <v>80</v>
      </c>
      <c r="B23" s="97">
        <v>27280</v>
      </c>
      <c r="C23" s="97">
        <v>1710</v>
      </c>
      <c r="D23" s="98">
        <v>946.38</v>
      </c>
      <c r="E23" s="98">
        <v>763.62</v>
      </c>
      <c r="F23" s="97">
        <v>1189.48</v>
      </c>
      <c r="G23" s="97">
        <v>26333.62</v>
      </c>
    </row>
    <row r="24" spans="1:7" s="34" customFormat="1" x14ac:dyDescent="0.25">
      <c r="A24" s="96" t="s">
        <v>81</v>
      </c>
      <c r="B24" s="97">
        <v>36730</v>
      </c>
      <c r="C24" s="97">
        <v>3105</v>
      </c>
      <c r="D24" s="97">
        <v>13000</v>
      </c>
      <c r="E24" s="97">
        <v>-9895</v>
      </c>
      <c r="F24" s="97">
        <v>13000</v>
      </c>
      <c r="G24" s="97">
        <v>23730</v>
      </c>
    </row>
    <row r="25" spans="1:7" s="34" customFormat="1" x14ac:dyDescent="0.25">
      <c r="A25" s="96" t="s">
        <v>130</v>
      </c>
      <c r="B25" s="97">
        <v>63510</v>
      </c>
      <c r="C25" s="97">
        <v>5300</v>
      </c>
      <c r="D25" s="97">
        <v>8305.02</v>
      </c>
      <c r="E25" s="97">
        <v>-3005.02</v>
      </c>
      <c r="F25" s="97">
        <v>4962.45</v>
      </c>
      <c r="G25" s="97">
        <v>55204.98</v>
      </c>
    </row>
    <row r="26" spans="1:7" s="34" customFormat="1" x14ac:dyDescent="0.25">
      <c r="A26" s="96" t="s">
        <v>82</v>
      </c>
      <c r="B26" s="97">
        <v>140880</v>
      </c>
      <c r="C26" s="97">
        <v>11750</v>
      </c>
      <c r="D26" s="97">
        <v>5109.79</v>
      </c>
      <c r="E26" s="97">
        <v>6640.21</v>
      </c>
      <c r="F26" s="97">
        <v>5109.79</v>
      </c>
      <c r="G26" s="97">
        <v>135770.21</v>
      </c>
    </row>
    <row r="27" spans="1:7" s="34" customFormat="1" x14ac:dyDescent="0.25">
      <c r="A27" s="96" t="s">
        <v>131</v>
      </c>
      <c r="B27" s="97">
        <v>162300</v>
      </c>
      <c r="C27" s="97">
        <v>13525</v>
      </c>
      <c r="D27" s="98"/>
      <c r="E27" s="97">
        <v>13525</v>
      </c>
      <c r="F27" s="98"/>
      <c r="G27" s="97">
        <v>162300</v>
      </c>
    </row>
    <row r="28" spans="1:7" s="34" customFormat="1" x14ac:dyDescent="0.25">
      <c r="A28" s="96" t="s">
        <v>132</v>
      </c>
      <c r="B28" s="97">
        <v>10000</v>
      </c>
      <c r="C28" s="98">
        <v>100</v>
      </c>
      <c r="D28" s="98"/>
      <c r="E28" s="98">
        <v>100</v>
      </c>
      <c r="F28" s="98">
        <v>64.2</v>
      </c>
      <c r="G28" s="97">
        <v>10000</v>
      </c>
    </row>
    <row r="29" spans="1:7" s="34" customFormat="1" x14ac:dyDescent="0.25">
      <c r="A29" s="96" t="s">
        <v>83</v>
      </c>
      <c r="B29" s="97">
        <v>9100</v>
      </c>
      <c r="C29" s="98"/>
      <c r="D29" s="98">
        <v>12</v>
      </c>
      <c r="E29" s="98">
        <v>-12</v>
      </c>
      <c r="F29" s="98">
        <v>487</v>
      </c>
      <c r="G29" s="97">
        <v>9088</v>
      </c>
    </row>
    <row r="30" spans="1:7" s="34" customFormat="1" x14ac:dyDescent="0.25">
      <c r="A30" s="96" t="s">
        <v>133</v>
      </c>
      <c r="B30" s="97">
        <v>37000</v>
      </c>
      <c r="C30" s="98"/>
      <c r="D30" s="98">
        <v>-4</v>
      </c>
      <c r="E30" s="98">
        <v>4</v>
      </c>
      <c r="F30" s="97">
        <v>2789.89</v>
      </c>
      <c r="G30" s="97">
        <v>37004</v>
      </c>
    </row>
    <row r="31" spans="1:7" s="34" customFormat="1" x14ac:dyDescent="0.25">
      <c r="A31" s="96" t="s">
        <v>134</v>
      </c>
      <c r="B31" s="97">
        <v>85200</v>
      </c>
      <c r="C31" s="97">
        <v>4000</v>
      </c>
      <c r="D31" s="97">
        <v>11210.5</v>
      </c>
      <c r="E31" s="97">
        <v>-7210.5</v>
      </c>
      <c r="F31" s="97">
        <v>10352.5</v>
      </c>
      <c r="G31" s="97">
        <v>74096.5</v>
      </c>
    </row>
    <row r="32" spans="1:7" s="34" customFormat="1" x14ac:dyDescent="0.25">
      <c r="A32" s="96" t="s">
        <v>135</v>
      </c>
      <c r="B32" s="97">
        <v>10200</v>
      </c>
      <c r="C32" s="98">
        <v>200</v>
      </c>
      <c r="D32" s="98"/>
      <c r="E32" s="98">
        <v>200</v>
      </c>
      <c r="F32" s="98"/>
      <c r="G32" s="97">
        <v>10200</v>
      </c>
    </row>
    <row r="33" spans="1:7" s="34" customFormat="1" x14ac:dyDescent="0.25">
      <c r="A33" s="96" t="s">
        <v>136</v>
      </c>
      <c r="B33" s="97">
        <v>1000</v>
      </c>
      <c r="C33" s="98"/>
      <c r="D33" s="98"/>
      <c r="E33" s="98"/>
      <c r="F33" s="98"/>
      <c r="G33" s="97">
        <v>1000</v>
      </c>
    </row>
    <row r="34" spans="1:7" s="34" customFormat="1" x14ac:dyDescent="0.25">
      <c r="A34" s="96" t="s">
        <v>137</v>
      </c>
      <c r="B34" s="97">
        <v>23400</v>
      </c>
      <c r="C34" s="98"/>
      <c r="D34" s="98">
        <v>196</v>
      </c>
      <c r="E34" s="98">
        <v>-196</v>
      </c>
      <c r="F34" s="98">
        <v>202.5</v>
      </c>
      <c r="G34" s="97">
        <v>23204</v>
      </c>
    </row>
    <row r="35" spans="1:7" s="34" customFormat="1" x14ac:dyDescent="0.25">
      <c r="A35" s="96" t="s">
        <v>84</v>
      </c>
      <c r="B35" s="97">
        <v>14200</v>
      </c>
      <c r="C35" s="98">
        <v>300</v>
      </c>
      <c r="D35" s="98"/>
      <c r="E35" s="98">
        <v>300</v>
      </c>
      <c r="F35" s="98"/>
      <c r="G35" s="97">
        <v>14200</v>
      </c>
    </row>
    <row r="36" spans="1:7" s="34" customFormat="1" x14ac:dyDescent="0.25">
      <c r="A36" s="96" t="s">
        <v>85</v>
      </c>
      <c r="B36" s="97">
        <v>1000</v>
      </c>
      <c r="C36" s="98"/>
      <c r="D36" s="98"/>
      <c r="E36" s="98"/>
      <c r="F36" s="98"/>
      <c r="G36" s="97">
        <v>1000</v>
      </c>
    </row>
    <row r="37" spans="1:7" s="34" customFormat="1" x14ac:dyDescent="0.25">
      <c r="A37" s="96" t="s">
        <v>86</v>
      </c>
      <c r="B37" s="97">
        <v>5800</v>
      </c>
      <c r="C37" s="98">
        <v>150</v>
      </c>
      <c r="D37" s="98">
        <v>15.65</v>
      </c>
      <c r="E37" s="98">
        <v>134.35</v>
      </c>
      <c r="F37" s="98"/>
      <c r="G37" s="97">
        <v>5784.35</v>
      </c>
    </row>
    <row r="38" spans="1:7" s="34" customFormat="1" x14ac:dyDescent="0.25">
      <c r="A38" s="96" t="s">
        <v>87</v>
      </c>
      <c r="B38" s="97">
        <v>50000</v>
      </c>
      <c r="C38" s="98"/>
      <c r="D38" s="97">
        <v>43949.98</v>
      </c>
      <c r="E38" s="97">
        <v>-43949.98</v>
      </c>
      <c r="F38" s="98"/>
      <c r="G38" s="97">
        <v>10307.57</v>
      </c>
    </row>
    <row r="39" spans="1:7" s="34" customFormat="1" x14ac:dyDescent="0.25">
      <c r="A39" s="96" t="s">
        <v>88</v>
      </c>
      <c r="B39" s="97">
        <v>5600</v>
      </c>
      <c r="C39" s="98"/>
      <c r="D39" s="98">
        <v>119.57</v>
      </c>
      <c r="E39" s="98">
        <v>-119.57</v>
      </c>
      <c r="F39" s="98">
        <v>119.57</v>
      </c>
      <c r="G39" s="97">
        <v>5480.43</v>
      </c>
    </row>
    <row r="40" spans="1:7" s="34" customFormat="1" ht="30" x14ac:dyDescent="0.25">
      <c r="A40" s="96" t="s">
        <v>89</v>
      </c>
      <c r="B40" s="97">
        <v>50000</v>
      </c>
      <c r="C40" s="98"/>
      <c r="D40" s="97">
        <v>86931.17</v>
      </c>
      <c r="E40" s="97">
        <v>-86931.17</v>
      </c>
      <c r="F40" s="97">
        <v>16896.25</v>
      </c>
      <c r="G40" s="97">
        <v>32328.07</v>
      </c>
    </row>
    <row r="41" spans="1:7" s="34" customFormat="1" x14ac:dyDescent="0.25">
      <c r="A41" s="96" t="s">
        <v>138</v>
      </c>
      <c r="B41" s="97">
        <v>10000</v>
      </c>
      <c r="C41" s="98"/>
      <c r="D41" s="98"/>
      <c r="E41" s="98"/>
      <c r="F41" s="98"/>
      <c r="G41" s="97">
        <v>10000</v>
      </c>
    </row>
    <row r="42" spans="1:7" s="34" customFormat="1" x14ac:dyDescent="0.25">
      <c r="A42" s="96" t="s">
        <v>90</v>
      </c>
      <c r="B42" s="97">
        <v>32300</v>
      </c>
      <c r="C42" s="98"/>
      <c r="D42" s="98">
        <v>62.88</v>
      </c>
      <c r="E42" s="98">
        <v>-62.88</v>
      </c>
      <c r="F42" s="98">
        <v>62.88</v>
      </c>
      <c r="G42" s="97">
        <v>32237.119999999999</v>
      </c>
    </row>
    <row r="43" spans="1:7" s="34" customFormat="1" x14ac:dyDescent="0.25">
      <c r="A43" s="96" t="s">
        <v>139</v>
      </c>
      <c r="B43" s="97">
        <v>4700</v>
      </c>
      <c r="C43" s="98"/>
      <c r="D43" s="98"/>
      <c r="E43" s="98"/>
      <c r="F43" s="97">
        <v>2031.36</v>
      </c>
      <c r="G43" s="97">
        <v>4700</v>
      </c>
    </row>
    <row r="44" spans="1:7" s="34" customFormat="1" x14ac:dyDescent="0.25">
      <c r="A44" s="96" t="s">
        <v>91</v>
      </c>
      <c r="B44" s="97">
        <v>1000</v>
      </c>
      <c r="C44" s="98"/>
      <c r="D44" s="98">
        <v>25.68</v>
      </c>
      <c r="E44" s="98">
        <v>-25.68</v>
      </c>
      <c r="F44" s="98"/>
      <c r="G44" s="98">
        <v>974.32</v>
      </c>
    </row>
    <row r="45" spans="1:7" s="34" customFormat="1" x14ac:dyDescent="0.25">
      <c r="A45" s="96" t="s">
        <v>140</v>
      </c>
      <c r="B45" s="98"/>
      <c r="C45" s="98"/>
      <c r="D45" s="98">
        <v>60</v>
      </c>
      <c r="E45" s="98">
        <v>-60</v>
      </c>
      <c r="F45" s="97">
        <v>2660</v>
      </c>
      <c r="G45" s="98">
        <v>-60</v>
      </c>
    </row>
    <row r="46" spans="1:7" s="34" customFormat="1" x14ac:dyDescent="0.25">
      <c r="A46" s="96" t="s">
        <v>141</v>
      </c>
      <c r="B46" s="97">
        <v>2150</v>
      </c>
      <c r="C46" s="97">
        <v>2150</v>
      </c>
      <c r="D46" s="98"/>
      <c r="E46" s="97">
        <v>2150</v>
      </c>
      <c r="F46" s="98"/>
      <c r="G46" s="97">
        <v>2150</v>
      </c>
    </row>
    <row r="47" spans="1:7" s="34" customFormat="1" x14ac:dyDescent="0.25">
      <c r="A47" s="96" t="s">
        <v>61</v>
      </c>
      <c r="B47" s="97">
        <v>69760</v>
      </c>
      <c r="C47" s="97">
        <v>69760</v>
      </c>
      <c r="D47" s="98">
        <v>53.5</v>
      </c>
      <c r="E47" s="97">
        <v>69706.5</v>
      </c>
      <c r="F47" s="97">
        <v>7910.98</v>
      </c>
      <c r="G47" s="97">
        <v>69706.5</v>
      </c>
    </row>
    <row r="48" spans="1:7" s="34" customFormat="1" x14ac:dyDescent="0.25">
      <c r="A48" s="93" t="s">
        <v>142</v>
      </c>
      <c r="B48" s="94">
        <v>521900</v>
      </c>
      <c r="C48" s="94">
        <v>23700</v>
      </c>
      <c r="D48" s="94">
        <v>37059.67</v>
      </c>
      <c r="E48" s="94">
        <v>-13359.67</v>
      </c>
      <c r="F48" s="94">
        <v>28608.59</v>
      </c>
      <c r="G48" s="94">
        <v>486611.18</v>
      </c>
    </row>
    <row r="49" spans="1:7" s="34" customFormat="1" x14ac:dyDescent="0.25">
      <c r="A49" s="96" t="s">
        <v>92</v>
      </c>
      <c r="B49" s="97">
        <v>33300</v>
      </c>
      <c r="C49" s="98"/>
      <c r="D49" s="98">
        <v>260</v>
      </c>
      <c r="E49" s="98">
        <v>-260</v>
      </c>
      <c r="F49" s="98">
        <v>263.11</v>
      </c>
      <c r="G49" s="97">
        <v>33040</v>
      </c>
    </row>
    <row r="50" spans="1:7" s="34" customFormat="1" x14ac:dyDescent="0.25">
      <c r="A50" s="96" t="s">
        <v>93</v>
      </c>
      <c r="B50" s="97">
        <v>2500</v>
      </c>
      <c r="C50" s="98"/>
      <c r="D50" s="98"/>
      <c r="E50" s="98"/>
      <c r="F50" s="98"/>
      <c r="G50" s="97">
        <v>2500</v>
      </c>
    </row>
    <row r="51" spans="1:7" s="34" customFormat="1" x14ac:dyDescent="0.25">
      <c r="A51" s="96" t="s">
        <v>94</v>
      </c>
      <c r="B51" s="97">
        <v>4500</v>
      </c>
      <c r="C51" s="98">
        <v>100</v>
      </c>
      <c r="D51" s="98"/>
      <c r="E51" s="98">
        <v>100</v>
      </c>
      <c r="F51" s="98"/>
      <c r="G51" s="97">
        <v>4500</v>
      </c>
    </row>
    <row r="52" spans="1:7" s="34" customFormat="1" x14ac:dyDescent="0.25">
      <c r="A52" s="96" t="s">
        <v>95</v>
      </c>
      <c r="B52" s="97">
        <v>4900</v>
      </c>
      <c r="C52" s="98"/>
      <c r="D52" s="98"/>
      <c r="E52" s="98"/>
      <c r="F52" s="98"/>
      <c r="G52" s="97">
        <v>4900</v>
      </c>
    </row>
    <row r="53" spans="1:7" s="34" customFormat="1" x14ac:dyDescent="0.25">
      <c r="A53" s="96" t="s">
        <v>96</v>
      </c>
      <c r="B53" s="97">
        <v>16900</v>
      </c>
      <c r="C53" s="98">
        <v>100</v>
      </c>
      <c r="D53" s="97">
        <v>7217.15</v>
      </c>
      <c r="E53" s="97">
        <v>-7117.15</v>
      </c>
      <c r="F53" s="98"/>
      <c r="G53" s="97">
        <v>9682.85</v>
      </c>
    </row>
    <row r="54" spans="1:7" s="34" customFormat="1" x14ac:dyDescent="0.25">
      <c r="A54" s="96" t="s">
        <v>143</v>
      </c>
      <c r="B54" s="97">
        <v>110400</v>
      </c>
      <c r="C54" s="97">
        <v>9000</v>
      </c>
      <c r="D54" s="97">
        <v>6968.91</v>
      </c>
      <c r="E54" s="97">
        <v>2031.09</v>
      </c>
      <c r="F54" s="97">
        <v>13229.16</v>
      </c>
      <c r="G54" s="97">
        <v>103431.09</v>
      </c>
    </row>
    <row r="55" spans="1:7" s="34" customFormat="1" x14ac:dyDescent="0.25">
      <c r="A55" s="96" t="s">
        <v>97</v>
      </c>
      <c r="B55" s="97">
        <v>4000</v>
      </c>
      <c r="C55" s="98"/>
      <c r="D55" s="98">
        <v>19.559999999999999</v>
      </c>
      <c r="E55" s="98">
        <v>-19.559999999999999</v>
      </c>
      <c r="F55" s="98">
        <v>4.67</v>
      </c>
      <c r="G55" s="97">
        <v>3980.44</v>
      </c>
    </row>
    <row r="56" spans="1:7" s="34" customFormat="1" x14ac:dyDescent="0.25">
      <c r="A56" s="96" t="s">
        <v>98</v>
      </c>
      <c r="B56" s="97">
        <v>109200</v>
      </c>
      <c r="C56" s="97">
        <v>9200</v>
      </c>
      <c r="D56" s="97">
        <v>1853.26</v>
      </c>
      <c r="E56" s="97">
        <v>7346.74</v>
      </c>
      <c r="F56" s="97">
        <v>3414.36</v>
      </c>
      <c r="G56" s="97">
        <v>107346.74</v>
      </c>
    </row>
    <row r="57" spans="1:7" s="34" customFormat="1" x14ac:dyDescent="0.25">
      <c r="A57" s="96" t="s">
        <v>99</v>
      </c>
      <c r="B57" s="97">
        <v>20600</v>
      </c>
      <c r="C57" s="98">
        <v>700</v>
      </c>
      <c r="D57" s="98">
        <v>27.81</v>
      </c>
      <c r="E57" s="98">
        <v>672.19</v>
      </c>
      <c r="F57" s="98">
        <v>19.559999999999999</v>
      </c>
      <c r="G57" s="97">
        <v>20572.189999999999</v>
      </c>
    </row>
    <row r="58" spans="1:7" s="34" customFormat="1" x14ac:dyDescent="0.25">
      <c r="A58" s="96" t="s">
        <v>100</v>
      </c>
      <c r="B58" s="97">
        <v>7300</v>
      </c>
      <c r="C58" s="98"/>
      <c r="D58" s="98"/>
      <c r="E58" s="98"/>
      <c r="F58" s="98"/>
      <c r="G58" s="97">
        <v>7300</v>
      </c>
    </row>
    <row r="59" spans="1:7" s="34" customFormat="1" x14ac:dyDescent="0.25">
      <c r="A59" s="96" t="s">
        <v>101</v>
      </c>
      <c r="B59" s="97">
        <v>8500</v>
      </c>
      <c r="C59" s="98">
        <v>200</v>
      </c>
      <c r="D59" s="98">
        <v>566.97</v>
      </c>
      <c r="E59" s="98">
        <v>-366.97</v>
      </c>
      <c r="F59" s="97">
        <v>4492.05</v>
      </c>
      <c r="G59" s="97">
        <v>7933.03</v>
      </c>
    </row>
    <row r="60" spans="1:7" s="34" customFormat="1" x14ac:dyDescent="0.25">
      <c r="A60" s="96" t="s">
        <v>102</v>
      </c>
      <c r="B60" s="97">
        <v>9300</v>
      </c>
      <c r="C60" s="98">
        <v>200</v>
      </c>
      <c r="D60" s="98"/>
      <c r="E60" s="98">
        <v>200</v>
      </c>
      <c r="F60" s="98"/>
      <c r="G60" s="97">
        <v>9300</v>
      </c>
    </row>
    <row r="61" spans="1:7" s="34" customFormat="1" x14ac:dyDescent="0.25">
      <c r="A61" s="96" t="s">
        <v>103</v>
      </c>
      <c r="B61" s="97">
        <v>2000</v>
      </c>
      <c r="C61" s="98">
        <v>200</v>
      </c>
      <c r="D61" s="98"/>
      <c r="E61" s="98">
        <v>200</v>
      </c>
      <c r="F61" s="98"/>
      <c r="G61" s="97">
        <v>2000</v>
      </c>
    </row>
    <row r="62" spans="1:7" s="34" customFormat="1" x14ac:dyDescent="0.25">
      <c r="A62" s="96" t="s">
        <v>104</v>
      </c>
      <c r="B62" s="97">
        <v>6000</v>
      </c>
      <c r="C62" s="98">
        <v>500</v>
      </c>
      <c r="D62" s="98"/>
      <c r="E62" s="98">
        <v>500</v>
      </c>
      <c r="F62" s="98"/>
      <c r="G62" s="97">
        <v>6000</v>
      </c>
    </row>
    <row r="63" spans="1:7" s="34" customFormat="1" x14ac:dyDescent="0.25">
      <c r="A63" s="96" t="s">
        <v>105</v>
      </c>
      <c r="B63" s="98">
        <v>900</v>
      </c>
      <c r="C63" s="98"/>
      <c r="D63" s="98"/>
      <c r="E63" s="98"/>
      <c r="F63" s="98"/>
      <c r="G63" s="98">
        <v>900</v>
      </c>
    </row>
    <row r="64" spans="1:7" s="34" customFormat="1" x14ac:dyDescent="0.25">
      <c r="A64" s="96" t="s">
        <v>106</v>
      </c>
      <c r="B64" s="97">
        <v>3000</v>
      </c>
      <c r="C64" s="98">
        <v>100</v>
      </c>
      <c r="D64" s="97">
        <v>1255.77</v>
      </c>
      <c r="E64" s="97">
        <v>-1155.77</v>
      </c>
      <c r="F64" s="98">
        <v>27.94</v>
      </c>
      <c r="G64" s="97">
        <v>1744.23</v>
      </c>
    </row>
    <row r="65" spans="1:7" s="34" customFormat="1" x14ac:dyDescent="0.25">
      <c r="A65" s="96" t="s">
        <v>107</v>
      </c>
      <c r="B65" s="98"/>
      <c r="C65" s="98"/>
      <c r="D65" s="98">
        <v>31.03</v>
      </c>
      <c r="E65" s="98">
        <v>-31.03</v>
      </c>
      <c r="F65" s="98">
        <v>31.03</v>
      </c>
      <c r="G65" s="98">
        <v>-31.03</v>
      </c>
    </row>
    <row r="66" spans="1:7" s="34" customFormat="1" x14ac:dyDescent="0.25">
      <c r="A66" s="96" t="s">
        <v>108</v>
      </c>
      <c r="B66" s="97">
        <v>8500</v>
      </c>
      <c r="C66" s="98"/>
      <c r="D66" s="98">
        <v>279.12</v>
      </c>
      <c r="E66" s="98">
        <v>-279.12</v>
      </c>
      <c r="F66" s="98">
        <v>283.67</v>
      </c>
      <c r="G66" s="97">
        <v>8220.8799999999992</v>
      </c>
    </row>
    <row r="67" spans="1:7" s="34" customFormat="1" x14ac:dyDescent="0.25">
      <c r="A67" s="96" t="s">
        <v>144</v>
      </c>
      <c r="B67" s="97">
        <v>4700</v>
      </c>
      <c r="C67" s="98"/>
      <c r="D67" s="98">
        <v>388.44</v>
      </c>
      <c r="E67" s="98">
        <v>-388.44</v>
      </c>
      <c r="F67" s="98"/>
      <c r="G67" s="97">
        <v>4311.5600000000004</v>
      </c>
    </row>
    <row r="68" spans="1:7" s="34" customFormat="1" x14ac:dyDescent="0.25">
      <c r="A68" s="96" t="s">
        <v>109</v>
      </c>
      <c r="B68" s="97">
        <v>1700</v>
      </c>
      <c r="C68" s="98"/>
      <c r="D68" s="98"/>
      <c r="E68" s="98"/>
      <c r="F68" s="98"/>
      <c r="G68" s="97">
        <v>1700</v>
      </c>
    </row>
    <row r="69" spans="1:7" s="34" customFormat="1" x14ac:dyDescent="0.25">
      <c r="A69" s="96" t="s">
        <v>145</v>
      </c>
      <c r="B69" s="97">
        <v>5000</v>
      </c>
      <c r="C69" s="98"/>
      <c r="D69" s="98">
        <v>43.82</v>
      </c>
      <c r="E69" s="98">
        <v>-43.82</v>
      </c>
      <c r="F69" s="98">
        <v>34.24</v>
      </c>
      <c r="G69" s="97">
        <v>4956.18</v>
      </c>
    </row>
    <row r="70" spans="1:7" s="34" customFormat="1" ht="30" x14ac:dyDescent="0.25">
      <c r="A70" s="96" t="s">
        <v>110</v>
      </c>
      <c r="B70" s="97">
        <v>7100</v>
      </c>
      <c r="C70" s="98">
        <v>100</v>
      </c>
      <c r="D70" s="98"/>
      <c r="E70" s="98">
        <v>100</v>
      </c>
      <c r="F70" s="98">
        <v>642</v>
      </c>
      <c r="G70" s="97">
        <v>7100</v>
      </c>
    </row>
    <row r="71" spans="1:7" s="34" customFormat="1" x14ac:dyDescent="0.25">
      <c r="A71" s="96" t="s">
        <v>111</v>
      </c>
      <c r="B71" s="97">
        <v>6500</v>
      </c>
      <c r="C71" s="98"/>
      <c r="D71" s="98">
        <v>193.73</v>
      </c>
      <c r="E71" s="98">
        <v>-193.73</v>
      </c>
      <c r="F71" s="97">
        <v>1090.97</v>
      </c>
      <c r="G71" s="97">
        <v>6306.27</v>
      </c>
    </row>
    <row r="72" spans="1:7" s="34" customFormat="1" ht="30" x14ac:dyDescent="0.25">
      <c r="A72" s="96" t="s">
        <v>146</v>
      </c>
      <c r="B72" s="97">
        <v>2000</v>
      </c>
      <c r="C72" s="98">
        <v>100</v>
      </c>
      <c r="D72" s="98"/>
      <c r="E72" s="98">
        <v>100</v>
      </c>
      <c r="F72" s="98"/>
      <c r="G72" s="97">
        <v>2000</v>
      </c>
    </row>
    <row r="73" spans="1:7" s="34" customFormat="1" ht="30" x14ac:dyDescent="0.25">
      <c r="A73" s="96" t="s">
        <v>112</v>
      </c>
      <c r="B73" s="97">
        <v>6900</v>
      </c>
      <c r="C73" s="98"/>
      <c r="D73" s="98">
        <v>11.72</v>
      </c>
      <c r="E73" s="98">
        <v>-11.72</v>
      </c>
      <c r="F73" s="98">
        <v>12.73</v>
      </c>
      <c r="G73" s="97">
        <v>6888.28</v>
      </c>
    </row>
    <row r="74" spans="1:7" s="34" customFormat="1" x14ac:dyDescent="0.25">
      <c r="A74" s="96" t="s">
        <v>113</v>
      </c>
      <c r="B74" s="97">
        <v>7000</v>
      </c>
      <c r="C74" s="98"/>
      <c r="D74" s="98">
        <v>177.15</v>
      </c>
      <c r="E74" s="98">
        <v>-177.15</v>
      </c>
      <c r="F74" s="98">
        <v>96.75</v>
      </c>
      <c r="G74" s="97">
        <v>6822.85</v>
      </c>
    </row>
    <row r="75" spans="1:7" s="34" customFormat="1" x14ac:dyDescent="0.25">
      <c r="A75" s="96" t="s">
        <v>114</v>
      </c>
      <c r="B75" s="97">
        <v>3000</v>
      </c>
      <c r="C75" s="98"/>
      <c r="D75" s="98"/>
      <c r="E75" s="98"/>
      <c r="F75" s="98"/>
      <c r="G75" s="97">
        <v>3000</v>
      </c>
    </row>
    <row r="76" spans="1:7" s="34" customFormat="1" x14ac:dyDescent="0.25">
      <c r="A76" s="96" t="s">
        <v>115</v>
      </c>
      <c r="B76" s="97">
        <v>1800</v>
      </c>
      <c r="C76" s="98"/>
      <c r="D76" s="98">
        <v>53.45</v>
      </c>
      <c r="E76" s="98">
        <v>-53.45</v>
      </c>
      <c r="F76" s="98">
        <v>53.45</v>
      </c>
      <c r="G76" s="97">
        <v>1746.55</v>
      </c>
    </row>
    <row r="77" spans="1:7" s="34" customFormat="1" x14ac:dyDescent="0.25">
      <c r="A77" s="96" t="s">
        <v>116</v>
      </c>
      <c r="B77" s="97">
        <v>11800</v>
      </c>
      <c r="C77" s="98"/>
      <c r="D77" s="97">
        <v>5155.04</v>
      </c>
      <c r="E77" s="97">
        <v>-5155.04</v>
      </c>
      <c r="F77" s="98"/>
      <c r="G77" s="97">
        <v>6644.96</v>
      </c>
    </row>
    <row r="78" spans="1:7" s="34" customFormat="1" x14ac:dyDescent="0.25">
      <c r="A78" s="96" t="s">
        <v>117</v>
      </c>
      <c r="B78" s="97">
        <v>22800</v>
      </c>
      <c r="C78" s="98"/>
      <c r="D78" s="97">
        <v>3822.51</v>
      </c>
      <c r="E78" s="97">
        <v>-3822.51</v>
      </c>
      <c r="F78" s="98"/>
      <c r="G78" s="97">
        <v>18977.490000000002</v>
      </c>
    </row>
    <row r="79" spans="1:7" s="34" customFormat="1" x14ac:dyDescent="0.25">
      <c r="A79" s="96" t="s">
        <v>147</v>
      </c>
      <c r="B79" s="97">
        <v>4700</v>
      </c>
      <c r="C79" s="97">
        <v>1700</v>
      </c>
      <c r="D79" s="98">
        <v>214.13</v>
      </c>
      <c r="E79" s="97">
        <v>1485.87</v>
      </c>
      <c r="F79" s="97">
        <v>1227.1300000000001</v>
      </c>
      <c r="G79" s="97">
        <v>4485.87</v>
      </c>
    </row>
    <row r="80" spans="1:7" s="34" customFormat="1" x14ac:dyDescent="0.25">
      <c r="A80" s="96" t="s">
        <v>118</v>
      </c>
      <c r="B80" s="97">
        <v>83600</v>
      </c>
      <c r="C80" s="98"/>
      <c r="D80" s="97">
        <v>8016.7</v>
      </c>
      <c r="E80" s="97">
        <v>-8016.7</v>
      </c>
      <c r="F80" s="97">
        <v>1791.37</v>
      </c>
      <c r="G80" s="97">
        <v>77354.149999999994</v>
      </c>
    </row>
    <row r="81" spans="1:7" s="34" customFormat="1" x14ac:dyDescent="0.25">
      <c r="A81" s="96" t="s">
        <v>148</v>
      </c>
      <c r="B81" s="97">
        <v>1500</v>
      </c>
      <c r="C81" s="97">
        <v>1500</v>
      </c>
      <c r="D81" s="98"/>
      <c r="E81" s="97">
        <v>1500</v>
      </c>
      <c r="F81" s="98"/>
      <c r="G81" s="97">
        <v>1500</v>
      </c>
    </row>
    <row r="82" spans="1:7" s="34" customFormat="1" x14ac:dyDescent="0.25">
      <c r="A82" s="96" t="s">
        <v>149</v>
      </c>
      <c r="B82" s="98"/>
      <c r="C82" s="98"/>
      <c r="D82" s="98">
        <v>481.5</v>
      </c>
      <c r="E82" s="98">
        <v>-481.5</v>
      </c>
      <c r="F82" s="98"/>
      <c r="G82" s="98">
        <v>-481.5</v>
      </c>
    </row>
    <row r="83" spans="1:7" s="34" customFormat="1" x14ac:dyDescent="0.25">
      <c r="A83" s="96" t="s">
        <v>150</v>
      </c>
      <c r="B83" s="98"/>
      <c r="C83" s="98"/>
      <c r="D83" s="98">
        <v>21.9</v>
      </c>
      <c r="E83" s="98">
        <v>-21.9</v>
      </c>
      <c r="F83" s="98">
        <v>21.9</v>
      </c>
      <c r="G83" s="98">
        <v>-21.9</v>
      </c>
    </row>
    <row r="84" spans="1:7" s="34" customFormat="1" x14ac:dyDescent="0.25">
      <c r="A84" s="96" t="s">
        <v>151</v>
      </c>
      <c r="B84" s="98"/>
      <c r="C84" s="98"/>
      <c r="D84" s="98"/>
      <c r="E84" s="98"/>
      <c r="F84" s="97">
        <v>1872.5</v>
      </c>
      <c r="G84" s="98"/>
    </row>
    <row r="85" spans="1:7" s="34" customFormat="1" x14ac:dyDescent="0.25">
      <c r="A85" s="93" t="s">
        <v>152</v>
      </c>
      <c r="B85" s="94">
        <v>15000</v>
      </c>
      <c r="C85" s="94">
        <v>15000</v>
      </c>
      <c r="D85" s="94">
        <v>-1159.21</v>
      </c>
      <c r="E85" s="94">
        <v>16159.21</v>
      </c>
      <c r="F85" s="95">
        <v>-81.41</v>
      </c>
      <c r="G85" s="94">
        <v>12292.04</v>
      </c>
    </row>
    <row r="86" spans="1:7" s="34" customFormat="1" x14ac:dyDescent="0.25">
      <c r="A86" s="96" t="s">
        <v>153</v>
      </c>
      <c r="B86" s="98"/>
      <c r="C86" s="98"/>
      <c r="D86" s="97">
        <v>2707.96</v>
      </c>
      <c r="E86" s="97">
        <v>-2707.96</v>
      </c>
      <c r="F86" s="98"/>
      <c r="G86" s="97">
        <v>-2707.96</v>
      </c>
    </row>
    <row r="87" spans="1:7" s="34" customFormat="1" x14ac:dyDescent="0.25">
      <c r="A87" s="96" t="s">
        <v>154</v>
      </c>
      <c r="B87" s="98"/>
      <c r="C87" s="98"/>
      <c r="D87" s="97">
        <v>-3867.17</v>
      </c>
      <c r="E87" s="97">
        <v>3867.17</v>
      </c>
      <c r="F87" s="97">
        <v>-3997.95</v>
      </c>
      <c r="G87" s="98"/>
    </row>
    <row r="88" spans="1:7" s="34" customFormat="1" x14ac:dyDescent="0.25">
      <c r="A88" s="96" t="s">
        <v>155</v>
      </c>
      <c r="B88" s="97">
        <v>15000</v>
      </c>
      <c r="C88" s="97">
        <v>15000</v>
      </c>
      <c r="D88" s="98"/>
      <c r="E88" s="97">
        <v>15000</v>
      </c>
      <c r="F88" s="98">
        <v>622.28</v>
      </c>
      <c r="G88" s="97">
        <v>15000</v>
      </c>
    </row>
    <row r="89" spans="1:7" s="34" customFormat="1" x14ac:dyDescent="0.25">
      <c r="A89" s="96" t="s">
        <v>156</v>
      </c>
      <c r="B89" s="98"/>
      <c r="C89" s="98"/>
      <c r="D89" s="98"/>
      <c r="E89" s="98"/>
      <c r="F89" s="97">
        <v>3294.26</v>
      </c>
      <c r="G89" s="98"/>
    </row>
    <row r="90" spans="1:7" s="34" customFormat="1" x14ac:dyDescent="0.25">
      <c r="A90" s="93" t="s">
        <v>157</v>
      </c>
      <c r="B90" s="94">
        <v>1866894</v>
      </c>
      <c r="C90" s="94">
        <v>62794</v>
      </c>
      <c r="D90" s="95"/>
      <c r="E90" s="94">
        <v>62794</v>
      </c>
      <c r="F90" s="95"/>
      <c r="G90" s="94">
        <v>1866894</v>
      </c>
    </row>
    <row r="91" spans="1:7" s="34" customFormat="1" ht="30" x14ac:dyDescent="0.25">
      <c r="A91" s="96" t="s">
        <v>158</v>
      </c>
      <c r="B91" s="97">
        <v>2100</v>
      </c>
      <c r="C91" s="98"/>
      <c r="D91" s="98"/>
      <c r="E91" s="98"/>
      <c r="F91" s="98"/>
      <c r="G91" s="97">
        <v>2100</v>
      </c>
    </row>
    <row r="92" spans="1:7" s="34" customFormat="1" x14ac:dyDescent="0.25">
      <c r="A92" s="96" t="s">
        <v>119</v>
      </c>
      <c r="B92" s="97">
        <v>19000</v>
      </c>
      <c r="C92" s="98"/>
      <c r="D92" s="98"/>
      <c r="E92" s="98"/>
      <c r="F92" s="98"/>
      <c r="G92" s="97">
        <v>19000</v>
      </c>
    </row>
    <row r="93" spans="1:7" s="34" customFormat="1" x14ac:dyDescent="0.25">
      <c r="A93" s="96" t="s">
        <v>120</v>
      </c>
      <c r="B93" s="97">
        <v>2000</v>
      </c>
      <c r="C93" s="98"/>
      <c r="D93" s="98"/>
      <c r="E93" s="98"/>
      <c r="F93" s="98"/>
      <c r="G93" s="97">
        <v>2000</v>
      </c>
    </row>
    <row r="94" spans="1:7" s="34" customFormat="1" x14ac:dyDescent="0.25"/>
  </sheetData>
  <mergeCells count="3">
    <mergeCell ref="A1:I1"/>
    <mergeCell ref="A2:I2"/>
    <mergeCell ref="A3:I3"/>
  </mergeCells>
  <printOptions horizontalCentered="1"/>
  <pageMargins left="0" right="0" top="0.74803149606299213" bottom="0.55118110236220474" header="0.31496062992125984" footer="0.31496062992125984"/>
  <pageSetup scale="64" orientation="landscape"/>
  <headerFooter>
    <oddFooter>&amp;LANEXO NO. 3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I18" sqref="I17:I18"/>
    </sheetView>
  </sheetViews>
  <sheetFormatPr baseColWidth="10" defaultColWidth="18.42578125" defaultRowHeight="15" x14ac:dyDescent="0.25"/>
  <sheetData>
    <row r="1" spans="1:4" x14ac:dyDescent="0.25">
      <c r="A1" s="21" t="s">
        <v>22</v>
      </c>
      <c r="B1" s="21" t="s">
        <v>23</v>
      </c>
      <c r="C1" s="21" t="s">
        <v>15</v>
      </c>
      <c r="D1" s="21" t="s">
        <v>31</v>
      </c>
    </row>
    <row r="2" spans="1:4" x14ac:dyDescent="0.25">
      <c r="A2" s="62">
        <v>416200</v>
      </c>
      <c r="B2" s="62">
        <v>285873.96000000002</v>
      </c>
      <c r="C2" s="62">
        <v>298979.76</v>
      </c>
      <c r="D2" s="62">
        <v>130326.04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SheetLayoutView="100" workbookViewId="0">
      <pane ySplit="6" topLeftCell="A7" activePane="bottomLeft" state="frozen"/>
      <selection pane="bottomLeft" activeCell="E15" sqref="E15"/>
    </sheetView>
  </sheetViews>
  <sheetFormatPr baseColWidth="10" defaultColWidth="11.42578125" defaultRowHeight="15" x14ac:dyDescent="0.25"/>
  <cols>
    <col min="1" max="1" width="47.85546875" style="33" customWidth="1"/>
    <col min="2" max="2" width="13.7109375" style="33" customWidth="1"/>
    <col min="3" max="3" width="12.7109375" style="33" customWidth="1"/>
    <col min="4" max="4" width="16.7109375" style="33" customWidth="1"/>
    <col min="5" max="5" width="11.7109375" style="32" customWidth="1"/>
    <col min="6" max="7" width="12.42578125" style="33" bestFit="1" customWidth="1"/>
    <col min="8" max="8" width="12.7109375" style="33" bestFit="1" customWidth="1"/>
    <col min="9" max="16384" width="11.42578125" style="33"/>
  </cols>
  <sheetData>
    <row r="1" spans="1:8" ht="15.75" x14ac:dyDescent="0.25">
      <c r="A1" s="77" t="s">
        <v>34</v>
      </c>
      <c r="B1" s="77"/>
      <c r="C1" s="77"/>
      <c r="D1" s="77"/>
      <c r="E1" s="77"/>
      <c r="F1" s="77"/>
      <c r="G1" s="77"/>
    </row>
    <row r="2" spans="1:8" x14ac:dyDescent="0.25">
      <c r="A2" s="81" t="s">
        <v>10</v>
      </c>
      <c r="B2" s="81"/>
      <c r="C2" s="81"/>
      <c r="D2" s="81"/>
      <c r="E2" s="81"/>
      <c r="F2" s="81"/>
      <c r="G2" s="81"/>
    </row>
    <row r="3" spans="1:8" x14ac:dyDescent="0.25">
      <c r="A3" s="82" t="s">
        <v>122</v>
      </c>
      <c r="B3" s="82"/>
      <c r="C3" s="82"/>
      <c r="D3" s="82"/>
      <c r="E3" s="82"/>
      <c r="F3" s="82"/>
      <c r="G3" s="82"/>
    </row>
    <row r="4" spans="1:8" ht="15.75" thickBot="1" x14ac:dyDescent="0.3">
      <c r="A4" s="83" t="s">
        <v>24</v>
      </c>
      <c r="B4" s="83"/>
      <c r="C4" s="83"/>
      <c r="D4" s="83"/>
      <c r="E4" s="83"/>
      <c r="F4" s="83"/>
      <c r="G4" s="83"/>
    </row>
    <row r="5" spans="1:8" ht="60" x14ac:dyDescent="0.25">
      <c r="A5" s="52" t="s">
        <v>55</v>
      </c>
      <c r="B5" s="60" t="s">
        <v>41</v>
      </c>
      <c r="C5" s="60" t="s">
        <v>42</v>
      </c>
      <c r="D5" s="60" t="s">
        <v>43</v>
      </c>
      <c r="E5" s="41" t="s">
        <v>45</v>
      </c>
      <c r="F5" s="42" t="s">
        <v>14</v>
      </c>
      <c r="G5" s="60" t="s">
        <v>44</v>
      </c>
      <c r="H5" s="60" t="s">
        <v>46</v>
      </c>
    </row>
    <row r="6" spans="1:8" ht="15.75" thickBot="1" x14ac:dyDescent="0.3">
      <c r="A6" s="43" t="s">
        <v>47</v>
      </c>
      <c r="B6" s="44">
        <v>1</v>
      </c>
      <c r="C6" s="44">
        <v>2</v>
      </c>
      <c r="D6" s="44">
        <v>3</v>
      </c>
      <c r="E6" s="44" t="s">
        <v>48</v>
      </c>
      <c r="F6" s="31" t="s">
        <v>25</v>
      </c>
      <c r="G6" s="44">
        <v>6</v>
      </c>
      <c r="H6" s="44">
        <v>10</v>
      </c>
    </row>
    <row r="7" spans="1:8" x14ac:dyDescent="0.25">
      <c r="A7" s="55" t="s">
        <v>56</v>
      </c>
      <c r="B7" s="56">
        <v>11064565</v>
      </c>
      <c r="C7" s="56">
        <f>SUM(C8+C11)</f>
        <v>416200</v>
      </c>
      <c r="D7" s="56">
        <f>SUM(D8+D11)</f>
        <v>285873.96000000002</v>
      </c>
      <c r="E7" s="56">
        <v>842598.41</v>
      </c>
      <c r="F7" s="57">
        <f>D7/C7*100</f>
        <v>68.686679481018743</v>
      </c>
      <c r="G7" s="56">
        <f>SUM(G8+G11)</f>
        <v>298979.76</v>
      </c>
      <c r="H7" s="56">
        <f>SUM(H8+H11)</f>
        <v>10731500.890000001</v>
      </c>
    </row>
    <row r="8" spans="1:8" x14ac:dyDescent="0.25">
      <c r="A8" s="45" t="s">
        <v>49</v>
      </c>
      <c r="B8" s="46">
        <v>10994265</v>
      </c>
      <c r="C8" s="46">
        <f>SUM(C9:C10)</f>
        <v>416200</v>
      </c>
      <c r="D8" s="46">
        <f>SUM(D9:D10)</f>
        <v>285873.96000000002</v>
      </c>
      <c r="E8" s="46">
        <f>SUM(E9)</f>
        <v>130326.04</v>
      </c>
      <c r="F8" s="51">
        <f t="shared" ref="F8:F10" si="0">D8/C8*100</f>
        <v>68.686679481018743</v>
      </c>
      <c r="G8" s="46">
        <f>SUM(G9:G10)</f>
        <v>298979.76</v>
      </c>
      <c r="H8" s="46">
        <f>SUM(H10+H9)</f>
        <v>10661200.890000001</v>
      </c>
    </row>
    <row r="9" spans="1:8" x14ac:dyDescent="0.25">
      <c r="A9" s="48" t="s">
        <v>50</v>
      </c>
      <c r="B9" s="49">
        <v>4794266</v>
      </c>
      <c r="C9" s="49">
        <v>216201</v>
      </c>
      <c r="D9" s="49">
        <v>0</v>
      </c>
      <c r="E9" s="49">
        <v>130326.04</v>
      </c>
      <c r="F9" s="47">
        <f>D9/C9*100</f>
        <v>0</v>
      </c>
      <c r="G9" s="49">
        <v>0</v>
      </c>
      <c r="H9" s="49">
        <v>4794266</v>
      </c>
    </row>
    <row r="10" spans="1:8" x14ac:dyDescent="0.25">
      <c r="A10" s="48" t="s">
        <v>51</v>
      </c>
      <c r="B10" s="49">
        <v>6199999</v>
      </c>
      <c r="C10" s="49">
        <v>199999</v>
      </c>
      <c r="D10" s="49">
        <v>285873.96000000002</v>
      </c>
      <c r="E10" s="49">
        <v>-85874.96</v>
      </c>
      <c r="F10" s="47">
        <f t="shared" si="0"/>
        <v>142.93769468847347</v>
      </c>
      <c r="G10" s="49">
        <v>298979.76</v>
      </c>
      <c r="H10" s="49">
        <v>5866934.8899999997</v>
      </c>
    </row>
    <row r="11" spans="1:8" x14ac:dyDescent="0.25">
      <c r="A11" s="45" t="s">
        <v>57</v>
      </c>
      <c r="B11" s="46">
        <v>70300</v>
      </c>
      <c r="C11" s="46">
        <v>0</v>
      </c>
      <c r="D11" s="46">
        <v>0</v>
      </c>
      <c r="E11" s="46">
        <v>0</v>
      </c>
      <c r="F11" s="51">
        <v>0</v>
      </c>
      <c r="G11" s="46">
        <v>0</v>
      </c>
      <c r="H11" s="46">
        <v>70300</v>
      </c>
    </row>
    <row r="12" spans="1:8" x14ac:dyDescent="0.25">
      <c r="A12" s="48" t="s">
        <v>58</v>
      </c>
      <c r="B12" s="49">
        <v>70300</v>
      </c>
      <c r="C12" s="49">
        <v>0</v>
      </c>
      <c r="D12" s="49">
        <v>0</v>
      </c>
      <c r="E12" s="49">
        <v>0</v>
      </c>
      <c r="F12" s="47">
        <v>0</v>
      </c>
      <c r="G12" s="49">
        <v>0</v>
      </c>
      <c r="H12" s="49">
        <v>70300</v>
      </c>
    </row>
    <row r="15" spans="1:8" x14ac:dyDescent="0.25">
      <c r="E15" s="33"/>
    </row>
    <row r="16" spans="1:8" x14ac:dyDescent="0.25">
      <c r="E16" s="33"/>
    </row>
    <row r="20" spans="1:1" x14ac:dyDescent="0.25">
      <c r="A20" s="34" t="s">
        <v>38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" right="0" top="0.74803149606299213" bottom="0.55118110236220474" header="0.31496062992125984" footer="0.31496062992125984"/>
  <pageSetup scale="98" orientation="landscape" r:id="rId1"/>
  <headerFooter>
    <oddFooter>&amp;LANEXO NO. 4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B8" sqref="B8"/>
    </sheetView>
  </sheetViews>
  <sheetFormatPr baseColWidth="10" defaultColWidth="11.42578125" defaultRowHeight="15" x14ac:dyDescent="0.25"/>
  <cols>
    <col min="1" max="1" width="65.85546875" style="34" customWidth="1"/>
    <col min="2" max="2" width="43.28515625" style="34" bestFit="1" customWidth="1"/>
    <col min="3" max="16384" width="11.42578125" style="34"/>
  </cols>
  <sheetData>
    <row r="1" spans="1:3" ht="15.75" x14ac:dyDescent="0.25">
      <c r="A1" s="77" t="s">
        <v>34</v>
      </c>
      <c r="B1" s="77"/>
    </row>
    <row r="2" spans="1:3" ht="14.45" customHeight="1" x14ac:dyDescent="0.25">
      <c r="A2" s="81" t="s">
        <v>10</v>
      </c>
      <c r="B2" s="81"/>
    </row>
    <row r="3" spans="1:3" ht="14.45" customHeight="1" x14ac:dyDescent="0.25">
      <c r="A3" s="82" t="s">
        <v>123</v>
      </c>
      <c r="B3" s="82"/>
    </row>
    <row r="4" spans="1:3" ht="15" customHeight="1" x14ac:dyDescent="0.25">
      <c r="A4" s="85" t="s">
        <v>24</v>
      </c>
      <c r="B4" s="86"/>
    </row>
    <row r="5" spans="1:3" ht="15" customHeight="1" x14ac:dyDescent="0.25">
      <c r="A5" s="85"/>
      <c r="B5" s="85"/>
    </row>
    <row r="6" spans="1:3" x14ac:dyDescent="0.25">
      <c r="A6" s="84"/>
      <c r="B6" s="84"/>
    </row>
    <row r="7" spans="1:3" ht="33.75" x14ac:dyDescent="0.5">
      <c r="A7" s="64">
        <v>2020</v>
      </c>
      <c r="B7" s="64" t="s">
        <v>124</v>
      </c>
    </row>
    <row r="8" spans="1:3" ht="33.75" x14ac:dyDescent="0.5">
      <c r="A8" s="65" t="s">
        <v>36</v>
      </c>
      <c r="B8" s="66">
        <v>156000</v>
      </c>
      <c r="C8" s="38"/>
    </row>
    <row r="9" spans="1:3" ht="33.75" x14ac:dyDescent="0.5">
      <c r="A9" s="65" t="s">
        <v>37</v>
      </c>
      <c r="B9" s="67">
        <v>3086360.45</v>
      </c>
    </row>
    <row r="10" spans="1:3" ht="33.75" x14ac:dyDescent="0.5">
      <c r="A10" s="65" t="s">
        <v>40</v>
      </c>
      <c r="B10" s="68">
        <v>165902.76000000007</v>
      </c>
    </row>
    <row r="11" spans="1:3" ht="33.75" x14ac:dyDescent="0.5">
      <c r="A11" s="65" t="s">
        <v>64</v>
      </c>
      <c r="B11" s="63"/>
    </row>
    <row r="12" spans="1:3" ht="33.75" x14ac:dyDescent="0.5">
      <c r="A12" s="69" t="s">
        <v>59</v>
      </c>
      <c r="B12" s="70">
        <v>0</v>
      </c>
    </row>
    <row r="13" spans="1:3" ht="33.75" x14ac:dyDescent="0.5">
      <c r="A13" s="69" t="s">
        <v>60</v>
      </c>
      <c r="B13" s="71"/>
    </row>
    <row r="14" spans="1:3" ht="34.5" thickBot="1" x14ac:dyDescent="0.55000000000000004">
      <c r="A14" s="72" t="s">
        <v>5</v>
      </c>
      <c r="B14" s="73">
        <f>SUM(B8:B13)</f>
        <v>3408263.2100000004</v>
      </c>
    </row>
    <row r="15" spans="1:3" ht="21.75" thickTop="1" x14ac:dyDescent="0.35">
      <c r="B15" s="39"/>
    </row>
    <row r="18" spans="2:2" x14ac:dyDescent="0.25">
      <c r="B18" s="36"/>
    </row>
  </sheetData>
  <mergeCells count="6">
    <mergeCell ref="A6:B6"/>
    <mergeCell ref="A2:B2"/>
    <mergeCell ref="A3:B3"/>
    <mergeCell ref="A4:B4"/>
    <mergeCell ref="A1:B1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Cuadro No. 1 y 2</vt:lpstr>
      <vt:lpstr>Anexo y Gráfico No.1</vt:lpstr>
      <vt:lpstr>Gráficos_2_3 y 4</vt:lpstr>
      <vt:lpstr>Funcionamiento_Anexo No.3 </vt:lpstr>
      <vt:lpstr>Inversiones</vt:lpstr>
      <vt:lpstr>Inversiones_Anexo No.4 </vt:lpstr>
      <vt:lpstr>Ingresos Anexo N.3</vt:lpstr>
      <vt:lpstr>'Funcionamiento_Anexo No.3 '!Área_de_impresión</vt:lpstr>
      <vt:lpstr>'Inversiones_Anexo No.4 '!Área_de_impresión</vt:lpstr>
      <vt:lpstr>'Gráficos_2_3 y 4'!Títulos_a_imprimir</vt:lpstr>
      <vt:lpstr>'Inversiones_Anexo No.4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FUNCIONARIO PUBLICO</cp:lastModifiedBy>
  <cp:lastPrinted>2019-01-21T18:01:01Z</cp:lastPrinted>
  <dcterms:created xsi:type="dcterms:W3CDTF">2014-06-02T14:41:14Z</dcterms:created>
  <dcterms:modified xsi:type="dcterms:W3CDTF">2020-12-10T16:29:26Z</dcterms:modified>
</cp:coreProperties>
</file>