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FUNCIONARIO PUBLICO\Desktop\"/>
    </mc:Choice>
  </mc:AlternateContent>
  <bookViews>
    <workbookView xWindow="0" yWindow="0" windowWidth="21600" windowHeight="9735"/>
  </bookViews>
  <sheets>
    <sheet name="INFORME AL 31 DE JULIO 2020" sheetId="3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2" i="3" l="1"/>
  <c r="D180" i="3" s="1"/>
  <c r="I169" i="3"/>
  <c r="H169" i="3"/>
  <c r="F169" i="3"/>
  <c r="F167" i="3" s="1"/>
  <c r="I168" i="3"/>
  <c r="H168" i="3"/>
  <c r="F168" i="3"/>
  <c r="K167" i="3"/>
  <c r="K172" i="3" s="1"/>
  <c r="K180" i="3" s="1"/>
  <c r="J167" i="3"/>
  <c r="I167" i="3"/>
  <c r="H167" i="3"/>
  <c r="G167" i="3"/>
  <c r="G172" i="3" s="1"/>
  <c r="G180" i="3" s="1"/>
  <c r="E167" i="3"/>
  <c r="D167" i="3"/>
  <c r="C167" i="3"/>
  <c r="C172" i="3" s="1"/>
  <c r="C180" i="3" s="1"/>
  <c r="I164" i="3"/>
  <c r="I161" i="3" s="1"/>
  <c r="H164" i="3"/>
  <c r="F164" i="3"/>
  <c r="F161" i="3" s="1"/>
  <c r="I163" i="3"/>
  <c r="H163" i="3"/>
  <c r="F163" i="3"/>
  <c r="I162" i="3"/>
  <c r="H162" i="3"/>
  <c r="H161" i="3" s="1"/>
  <c r="F162" i="3"/>
  <c r="K161" i="3"/>
  <c r="J161" i="3"/>
  <c r="J172" i="3" s="1"/>
  <c r="J180" i="3" s="1"/>
  <c r="G161" i="3"/>
  <c r="E161" i="3"/>
  <c r="E172" i="3" s="1"/>
  <c r="E180" i="3" s="1"/>
  <c r="D161" i="3"/>
  <c r="C161" i="3"/>
  <c r="I158" i="3"/>
  <c r="H158" i="3"/>
  <c r="F158" i="3"/>
  <c r="I157" i="3"/>
  <c r="H157" i="3"/>
  <c r="F157" i="3"/>
  <c r="I156" i="3"/>
  <c r="H156" i="3"/>
  <c r="F156" i="3"/>
  <c r="I155" i="3"/>
  <c r="H155" i="3"/>
  <c r="F155" i="3"/>
  <c r="J148" i="3"/>
  <c r="J178" i="3" s="1"/>
  <c r="I145" i="3"/>
  <c r="F145" i="3"/>
  <c r="H145" i="3" s="1"/>
  <c r="I144" i="3"/>
  <c r="F144" i="3"/>
  <c r="H144" i="3" s="1"/>
  <c r="I143" i="3"/>
  <c r="F143" i="3"/>
  <c r="H143" i="3" s="1"/>
  <c r="I142" i="3"/>
  <c r="F142" i="3"/>
  <c r="H142" i="3" s="1"/>
  <c r="I141" i="3"/>
  <c r="F141" i="3"/>
  <c r="H141" i="3" s="1"/>
  <c r="I140" i="3"/>
  <c r="H140" i="3"/>
  <c r="F140" i="3"/>
  <c r="K139" i="3"/>
  <c r="J139" i="3"/>
  <c r="I139" i="3"/>
  <c r="G139" i="3"/>
  <c r="E139" i="3"/>
  <c r="D139" i="3"/>
  <c r="C139" i="3"/>
  <c r="I137" i="3"/>
  <c r="H137" i="3"/>
  <c r="F137" i="3"/>
  <c r="F135" i="3" s="1"/>
  <c r="I136" i="3"/>
  <c r="H136" i="3"/>
  <c r="F136" i="3"/>
  <c r="K135" i="3"/>
  <c r="J135" i="3"/>
  <c r="I135" i="3"/>
  <c r="H135" i="3"/>
  <c r="G135" i="3"/>
  <c r="E135" i="3"/>
  <c r="D135" i="3"/>
  <c r="C135" i="3"/>
  <c r="I133" i="3"/>
  <c r="H133" i="3"/>
  <c r="F133" i="3"/>
  <c r="I132" i="3"/>
  <c r="H132" i="3"/>
  <c r="F132" i="3"/>
  <c r="I131" i="3"/>
  <c r="H131" i="3"/>
  <c r="F131" i="3"/>
  <c r="I130" i="3"/>
  <c r="H130" i="3"/>
  <c r="F130" i="3"/>
  <c r="I129" i="3"/>
  <c r="H129" i="3"/>
  <c r="F129" i="3"/>
  <c r="I128" i="3"/>
  <c r="H128" i="3"/>
  <c r="F128" i="3"/>
  <c r="I127" i="3"/>
  <c r="H127" i="3"/>
  <c r="F127" i="3"/>
  <c r="I126" i="3"/>
  <c r="I123" i="3" s="1"/>
  <c r="H126" i="3"/>
  <c r="F126" i="3"/>
  <c r="I125" i="3"/>
  <c r="H125" i="3"/>
  <c r="F125" i="3"/>
  <c r="I124" i="3"/>
  <c r="H124" i="3"/>
  <c r="F124" i="3"/>
  <c r="K123" i="3"/>
  <c r="J123" i="3"/>
  <c r="G123" i="3"/>
  <c r="E123" i="3"/>
  <c r="D123" i="3"/>
  <c r="C123" i="3"/>
  <c r="I121" i="3"/>
  <c r="H121" i="3"/>
  <c r="F121" i="3"/>
  <c r="I120" i="3"/>
  <c r="H120" i="3"/>
  <c r="F120" i="3"/>
  <c r="I119" i="3"/>
  <c r="H119" i="3"/>
  <c r="F119" i="3"/>
  <c r="I118" i="3"/>
  <c r="H118" i="3"/>
  <c r="F118" i="3"/>
  <c r="I117" i="3"/>
  <c r="H117" i="3"/>
  <c r="F117" i="3"/>
  <c r="I116" i="3"/>
  <c r="H116" i="3"/>
  <c r="F116" i="3"/>
  <c r="I115" i="3"/>
  <c r="H115" i="3"/>
  <c r="F115" i="3"/>
  <c r="I114" i="3"/>
  <c r="H114" i="3"/>
  <c r="F114" i="3"/>
  <c r="I113" i="3"/>
  <c r="H113" i="3"/>
  <c r="F113" i="3"/>
  <c r="I112" i="3"/>
  <c r="H112" i="3"/>
  <c r="F112" i="3"/>
  <c r="I111" i="3"/>
  <c r="H111" i="3"/>
  <c r="F111" i="3"/>
  <c r="I110" i="3"/>
  <c r="H110" i="3"/>
  <c r="F110" i="3"/>
  <c r="I109" i="3"/>
  <c r="H109" i="3"/>
  <c r="F109" i="3"/>
  <c r="I108" i="3"/>
  <c r="H108" i="3"/>
  <c r="F108" i="3"/>
  <c r="I107" i="3"/>
  <c r="H107" i="3"/>
  <c r="F107" i="3"/>
  <c r="I106" i="3"/>
  <c r="H106" i="3"/>
  <c r="F106" i="3"/>
  <c r="I105" i="3"/>
  <c r="H105" i="3"/>
  <c r="F105" i="3"/>
  <c r="I104" i="3"/>
  <c r="H104" i="3"/>
  <c r="F104" i="3"/>
  <c r="I103" i="3"/>
  <c r="H103" i="3"/>
  <c r="F103" i="3"/>
  <c r="I102" i="3"/>
  <c r="H102" i="3"/>
  <c r="F102" i="3"/>
  <c r="I101" i="3"/>
  <c r="H101" i="3"/>
  <c r="F101" i="3"/>
  <c r="I100" i="3"/>
  <c r="H100" i="3"/>
  <c r="F100" i="3"/>
  <c r="I99" i="3"/>
  <c r="H99" i="3"/>
  <c r="F99" i="3"/>
  <c r="I98" i="3"/>
  <c r="H98" i="3"/>
  <c r="F98" i="3"/>
  <c r="I97" i="3"/>
  <c r="H97" i="3"/>
  <c r="F97" i="3"/>
  <c r="I96" i="3"/>
  <c r="H96" i="3"/>
  <c r="F96" i="3"/>
  <c r="I95" i="3"/>
  <c r="H95" i="3"/>
  <c r="F95" i="3"/>
  <c r="I94" i="3"/>
  <c r="H94" i="3"/>
  <c r="F94" i="3"/>
  <c r="I93" i="3"/>
  <c r="H93" i="3"/>
  <c r="F93" i="3"/>
  <c r="I92" i="3"/>
  <c r="H92" i="3"/>
  <c r="F92" i="3"/>
  <c r="I91" i="3"/>
  <c r="H91" i="3"/>
  <c r="F91" i="3"/>
  <c r="I90" i="3"/>
  <c r="H90" i="3"/>
  <c r="F90" i="3"/>
  <c r="I89" i="3"/>
  <c r="H89" i="3"/>
  <c r="F89" i="3"/>
  <c r="I88" i="3"/>
  <c r="H88" i="3"/>
  <c r="F88" i="3"/>
  <c r="I87" i="3"/>
  <c r="H87" i="3"/>
  <c r="F87" i="3"/>
  <c r="I86" i="3"/>
  <c r="H86" i="3"/>
  <c r="F86" i="3"/>
  <c r="I85" i="3"/>
  <c r="H85" i="3"/>
  <c r="F85" i="3"/>
  <c r="I84" i="3"/>
  <c r="H84" i="3"/>
  <c r="F84" i="3"/>
  <c r="I83" i="3"/>
  <c r="H83" i="3"/>
  <c r="F83" i="3"/>
  <c r="I82" i="3"/>
  <c r="H82" i="3"/>
  <c r="F82" i="3"/>
  <c r="I81" i="3"/>
  <c r="H81" i="3"/>
  <c r="F81" i="3"/>
  <c r="I80" i="3"/>
  <c r="H80" i="3"/>
  <c r="F80" i="3"/>
  <c r="I79" i="3"/>
  <c r="H79" i="3"/>
  <c r="F79" i="3"/>
  <c r="I78" i="3"/>
  <c r="H78" i="3"/>
  <c r="F78" i="3"/>
  <c r="I77" i="3"/>
  <c r="H77" i="3"/>
  <c r="F77" i="3"/>
  <c r="I76" i="3"/>
  <c r="H76" i="3"/>
  <c r="F76" i="3"/>
  <c r="I75" i="3"/>
  <c r="H75" i="3"/>
  <c r="F75" i="3"/>
  <c r="I74" i="3"/>
  <c r="H74" i="3"/>
  <c r="F74" i="3"/>
  <c r="I73" i="3"/>
  <c r="H73" i="3"/>
  <c r="F73" i="3"/>
  <c r="K72" i="3"/>
  <c r="J72" i="3"/>
  <c r="G72" i="3"/>
  <c r="E72" i="3"/>
  <c r="D72" i="3"/>
  <c r="C72" i="3"/>
  <c r="I69" i="3"/>
  <c r="H69" i="3"/>
  <c r="F69" i="3"/>
  <c r="I68" i="3"/>
  <c r="H68" i="3"/>
  <c r="F68" i="3"/>
  <c r="I67" i="3"/>
  <c r="H67" i="3"/>
  <c r="F67" i="3"/>
  <c r="I66" i="3"/>
  <c r="H66" i="3"/>
  <c r="F66" i="3"/>
  <c r="I65" i="3"/>
  <c r="H65" i="3"/>
  <c r="F65" i="3"/>
  <c r="I64" i="3"/>
  <c r="H64" i="3"/>
  <c r="F64" i="3"/>
  <c r="I63" i="3"/>
  <c r="H63" i="3"/>
  <c r="F63" i="3"/>
  <c r="I62" i="3"/>
  <c r="H62" i="3"/>
  <c r="F62" i="3"/>
  <c r="I61" i="3"/>
  <c r="H61" i="3"/>
  <c r="F61" i="3"/>
  <c r="I60" i="3"/>
  <c r="H60" i="3"/>
  <c r="F60" i="3"/>
  <c r="I59" i="3"/>
  <c r="H59" i="3"/>
  <c r="F59" i="3"/>
  <c r="I58" i="3"/>
  <c r="H58" i="3"/>
  <c r="F58" i="3"/>
  <c r="I57" i="3"/>
  <c r="H57" i="3"/>
  <c r="F57" i="3"/>
  <c r="I56" i="3"/>
  <c r="H56" i="3"/>
  <c r="F56" i="3"/>
  <c r="I55" i="3"/>
  <c r="H55" i="3"/>
  <c r="F55" i="3"/>
  <c r="I54" i="3"/>
  <c r="H54" i="3"/>
  <c r="F54" i="3"/>
  <c r="I53" i="3"/>
  <c r="H53" i="3"/>
  <c r="F53" i="3"/>
  <c r="I52" i="3"/>
  <c r="H52" i="3"/>
  <c r="F52" i="3"/>
  <c r="I51" i="3"/>
  <c r="H51" i="3"/>
  <c r="F51" i="3"/>
  <c r="I50" i="3"/>
  <c r="H50" i="3"/>
  <c r="F50" i="3"/>
  <c r="I49" i="3"/>
  <c r="H49" i="3"/>
  <c r="F49" i="3"/>
  <c r="I48" i="3"/>
  <c r="H48" i="3"/>
  <c r="F48" i="3"/>
  <c r="I47" i="3"/>
  <c r="H47" i="3"/>
  <c r="F47" i="3"/>
  <c r="I46" i="3"/>
  <c r="H46" i="3"/>
  <c r="F46" i="3"/>
  <c r="I45" i="3"/>
  <c r="H45" i="3"/>
  <c r="F45" i="3"/>
  <c r="I44" i="3"/>
  <c r="H44" i="3"/>
  <c r="F44" i="3"/>
  <c r="I43" i="3"/>
  <c r="H43" i="3"/>
  <c r="F43" i="3"/>
  <c r="I42" i="3"/>
  <c r="H42" i="3"/>
  <c r="F42" i="3"/>
  <c r="I41" i="3"/>
  <c r="H41" i="3"/>
  <c r="F41" i="3"/>
  <c r="I40" i="3"/>
  <c r="H40" i="3"/>
  <c r="F40" i="3"/>
  <c r="I39" i="3"/>
  <c r="H39" i="3"/>
  <c r="F39" i="3"/>
  <c r="I38" i="3"/>
  <c r="H38" i="3"/>
  <c r="F38" i="3"/>
  <c r="I37" i="3"/>
  <c r="H37" i="3"/>
  <c r="F37" i="3"/>
  <c r="I36" i="3"/>
  <c r="H36" i="3"/>
  <c r="F36" i="3"/>
  <c r="I35" i="3"/>
  <c r="H35" i="3"/>
  <c r="F35" i="3"/>
  <c r="I34" i="3"/>
  <c r="H34" i="3"/>
  <c r="F34" i="3"/>
  <c r="I33" i="3"/>
  <c r="H33" i="3"/>
  <c r="F33" i="3"/>
  <c r="I32" i="3"/>
  <c r="H32" i="3"/>
  <c r="F32" i="3"/>
  <c r="I31" i="3"/>
  <c r="H31" i="3"/>
  <c r="F31" i="3"/>
  <c r="I30" i="3"/>
  <c r="H30" i="3"/>
  <c r="F30" i="3"/>
  <c r="I29" i="3"/>
  <c r="H29" i="3"/>
  <c r="F29" i="3"/>
  <c r="K28" i="3"/>
  <c r="K148" i="3" s="1"/>
  <c r="K178" i="3" s="1"/>
  <c r="K182" i="3" s="1"/>
  <c r="J28" i="3"/>
  <c r="G28" i="3"/>
  <c r="G148" i="3" s="1"/>
  <c r="G178" i="3" s="1"/>
  <c r="G182" i="3" s="1"/>
  <c r="E28" i="3"/>
  <c r="D28" i="3"/>
  <c r="C28" i="3"/>
  <c r="C148" i="3" s="1"/>
  <c r="C178" i="3" s="1"/>
  <c r="C182" i="3" s="1"/>
  <c r="I26" i="3"/>
  <c r="H26" i="3"/>
  <c r="F26" i="3"/>
  <c r="I25" i="3"/>
  <c r="H25" i="3"/>
  <c r="F25" i="3"/>
  <c r="I24" i="3"/>
  <c r="H24" i="3"/>
  <c r="F24" i="3"/>
  <c r="I23" i="3"/>
  <c r="H23" i="3"/>
  <c r="F23" i="3"/>
  <c r="I22" i="3"/>
  <c r="H22" i="3"/>
  <c r="F22" i="3"/>
  <c r="I21" i="3"/>
  <c r="H21" i="3"/>
  <c r="F21" i="3"/>
  <c r="I20" i="3"/>
  <c r="H20" i="3"/>
  <c r="F20" i="3"/>
  <c r="I19" i="3"/>
  <c r="H19" i="3"/>
  <c r="F19" i="3"/>
  <c r="I18" i="3"/>
  <c r="H18" i="3"/>
  <c r="F18" i="3"/>
  <c r="I17" i="3"/>
  <c r="H17" i="3"/>
  <c r="F17" i="3"/>
  <c r="I16" i="3"/>
  <c r="H16" i="3"/>
  <c r="F16" i="3"/>
  <c r="I15" i="3"/>
  <c r="H15" i="3"/>
  <c r="F15" i="3"/>
  <c r="F11" i="3" s="1"/>
  <c r="I14" i="3"/>
  <c r="H14" i="3"/>
  <c r="F14" i="3"/>
  <c r="I13" i="3"/>
  <c r="H13" i="3"/>
  <c r="F13" i="3"/>
  <c r="I12" i="3"/>
  <c r="H12" i="3"/>
  <c r="F12" i="3"/>
  <c r="K11" i="3"/>
  <c r="J11" i="3"/>
  <c r="I11" i="3"/>
  <c r="G11" i="3"/>
  <c r="E11" i="3"/>
  <c r="E148" i="3" s="1"/>
  <c r="E178" i="3" s="1"/>
  <c r="E182" i="3" s="1"/>
  <c r="D11" i="3"/>
  <c r="D148" i="3" s="1"/>
  <c r="D178" i="3" s="1"/>
  <c r="D182" i="3" s="1"/>
  <c r="C11" i="3"/>
  <c r="F172" i="3" l="1"/>
  <c r="F180" i="3" s="1"/>
  <c r="H11" i="3"/>
  <c r="H148" i="3" s="1"/>
  <c r="H178" i="3" s="1"/>
  <c r="F28" i="3"/>
  <c r="H28" i="3"/>
  <c r="H139" i="3"/>
  <c r="H172" i="3"/>
  <c r="H180" i="3" s="1"/>
  <c r="I28" i="3"/>
  <c r="I148" i="3" s="1"/>
  <c r="I178" i="3" s="1"/>
  <c r="I182" i="3" s="1"/>
  <c r="F72" i="3"/>
  <c r="H72" i="3"/>
  <c r="I172" i="3"/>
  <c r="I180" i="3" s="1"/>
  <c r="I72" i="3"/>
  <c r="F123" i="3"/>
  <c r="H123" i="3"/>
  <c r="J182" i="3"/>
  <c r="F139" i="3"/>
  <c r="F148" i="3" s="1"/>
  <c r="F178" i="3" s="1"/>
  <c r="F182" i="3" s="1"/>
  <c r="H182" i="3" l="1"/>
</calcChain>
</file>

<file path=xl/sharedStrings.xml><?xml version="1.0" encoding="utf-8"?>
<sst xmlns="http://schemas.openxmlformats.org/spreadsheetml/2006/main" count="251" uniqueCount="172">
  <si>
    <t>INSTITUTO DE SEGURO AGROPECUARIO</t>
  </si>
  <si>
    <t>PRESUPUESTO</t>
  </si>
  <si>
    <t>(RESUMEN POR CUENTA)</t>
  </si>
  <si>
    <t>OG</t>
  </si>
  <si>
    <t>DESCRIPCION</t>
  </si>
  <si>
    <t>PRESUPUESTO - 2021</t>
  </si>
  <si>
    <t>FONDO DE FUNCIONAMIENTO</t>
  </si>
  <si>
    <t xml:space="preserve">SERVICIOS PERSONALES </t>
  </si>
  <si>
    <t>001</t>
  </si>
  <si>
    <t>PERSONAL FIJO</t>
  </si>
  <si>
    <t>002</t>
  </si>
  <si>
    <t>PERSONAL TRANSITORIO</t>
  </si>
  <si>
    <t>020</t>
  </si>
  <si>
    <t>DIETA</t>
  </si>
  <si>
    <t>030</t>
  </si>
  <si>
    <t>GASTO DE REPRESENTACION FIJA</t>
  </si>
  <si>
    <t>050</t>
  </si>
  <si>
    <t>DECIMO XIII MES</t>
  </si>
  <si>
    <t>071</t>
  </si>
  <si>
    <t>CUOTA PATRONAL DE SEGURO SOCIAL</t>
  </si>
  <si>
    <t>072</t>
  </si>
  <si>
    <t>CUOTA PATRONAL DE SEGURO EDUCATIVO</t>
  </si>
  <si>
    <t>073</t>
  </si>
  <si>
    <t>CUOTA PATRONAL DE RIESGO PROFESIONAL</t>
  </si>
  <si>
    <t>074</t>
  </si>
  <si>
    <t>CUOTA PATRONAL PARA FONDO COMPLEMENTARIO</t>
  </si>
  <si>
    <t>SERVICIOS NOS PERSONALES</t>
  </si>
  <si>
    <t>ALQUILERES</t>
  </si>
  <si>
    <t>AGUA</t>
  </si>
  <si>
    <t>ASEO</t>
  </si>
  <si>
    <t>CORREO</t>
  </si>
  <si>
    <t>ENERGIA ELECTRICA</t>
  </si>
  <si>
    <t>TELECOMUNICACIONES</t>
  </si>
  <si>
    <t>SERVICIOS DE TRANSMISIÓN DE DATOS</t>
  </si>
  <si>
    <t>IMPRESIÓN Y ENCUADERNACION Y OTROS</t>
  </si>
  <si>
    <t>INFORMACIÓN Y PUBLICIDAD</t>
  </si>
  <si>
    <t>VIÁTICOS</t>
  </si>
  <si>
    <t>TRANSPORTE DE PERSONAS Y BIENES</t>
  </si>
  <si>
    <t>SERVICIOS COMERCIALES Y FINANCIEROS</t>
  </si>
  <si>
    <t>MANTENIMIENTO Y REPARACÍON</t>
  </si>
  <si>
    <t>DESCRIPCIÓN</t>
  </si>
  <si>
    <t xml:space="preserve">MATERIALES Y SUMINISTROS </t>
  </si>
  <si>
    <t>ALMENTOS Y BEBIDAS</t>
  </si>
  <si>
    <t>TEXTILES Y VESTUARIOS</t>
  </si>
  <si>
    <t>COMBUSTIBLES Y LUBRICANTES</t>
  </si>
  <si>
    <t>PRODUCTO DE PAPEL Y CARTÓN</t>
  </si>
  <si>
    <t>PRODUCTO QUÍMICOS Y CONEXOS</t>
  </si>
  <si>
    <t>MATERIALES DE CONTRUCCIÓN Y MANTENIMIENTO</t>
  </si>
  <si>
    <t xml:space="preserve">PRODUCTOS VARIOS </t>
  </si>
  <si>
    <t>ÚTILES Y MATERIALES DIVERSOS</t>
  </si>
  <si>
    <t>RESPUESTOS</t>
  </si>
  <si>
    <t xml:space="preserve">MAQUINARIAS Y EQUIPOS </t>
  </si>
  <si>
    <t>MAQUINARIA Y EQUIPO DE PRODUCCIÓN</t>
  </si>
  <si>
    <t>EQUIPO EDUCACIONAL Y RECREATIVO</t>
  </si>
  <si>
    <t>MOBILIARIO DE OFICINA</t>
  </si>
  <si>
    <t>MAQUINARIAS Y EQUIPOS VARIOS</t>
  </si>
  <si>
    <t xml:space="preserve">EQUIPO DE COMPUTACION </t>
  </si>
  <si>
    <t>TANSFERENCIAS CORRIENTES</t>
  </si>
  <si>
    <t>BECAS DE ESTUDIO</t>
  </si>
  <si>
    <t>A INSTITUCIONES PRIVADAS</t>
  </si>
  <si>
    <t xml:space="preserve">TOTAL FUNCIONAMIENTO </t>
  </si>
  <si>
    <t>FONDO DE INVERSIONES</t>
  </si>
  <si>
    <t xml:space="preserve">TOTAL INVERSION </t>
  </si>
  <si>
    <t>CONCEPTO</t>
  </si>
  <si>
    <t xml:space="preserve">FUNCIONAMIENTO </t>
  </si>
  <si>
    <t xml:space="preserve">INVERSION </t>
  </si>
  <si>
    <t xml:space="preserve">TOTAL </t>
  </si>
  <si>
    <t>000</t>
  </si>
  <si>
    <t>SUELDOS</t>
  </si>
  <si>
    <t>070</t>
  </si>
  <si>
    <t>CONTRIBUCIONES A LA SEGURIDAD SOCIAL</t>
  </si>
  <si>
    <t>090</t>
  </si>
  <si>
    <t>CREDITOS RECONOCIDOS POR SERVICIOS PERSONALES</t>
  </si>
  <si>
    <t xml:space="preserve"> </t>
  </si>
  <si>
    <t>SERVICIOS BASICOS</t>
  </si>
  <si>
    <t>CONSULTORÍAS Y SERVICIOS ESPECIALES</t>
  </si>
  <si>
    <t>SERVICIOS ESPECIALES</t>
  </si>
  <si>
    <t>CREDITOS RECONOCIDOS POR SERVICIOS NO PERSONALES</t>
  </si>
  <si>
    <t>CREDITOS RECONOCIDOS POR MATERIALES Y SUMINISTROS</t>
  </si>
  <si>
    <t>CREDITOS RECONOCIDOS POR MAQUINARIA Y EQUIPO</t>
  </si>
  <si>
    <t>CREDITOS RECONOCIDOS POR CONSTRUCCIONES POR CONTRATO</t>
  </si>
  <si>
    <t>GARANTIA PARA ACTIVIDAD AGROPECUARIA</t>
  </si>
  <si>
    <t>SALDO DEVENGADO</t>
  </si>
  <si>
    <t>SALDO COMPROMISO</t>
  </si>
  <si>
    <t>SALDO POR ASIGNAR</t>
  </si>
  <si>
    <t>SALDO TOTAL</t>
  </si>
  <si>
    <t>PAGADO</t>
  </si>
  <si>
    <t>SALDO ASIG. MODIFICADO</t>
  </si>
  <si>
    <t>EJEC. PRESUPUESTARIA ACUM.</t>
  </si>
  <si>
    <t>ASIG. MODIFICADO</t>
  </si>
  <si>
    <t>PRES. MODIFICADO</t>
  </si>
  <si>
    <t>3-4</t>
  </si>
  <si>
    <t>3-5</t>
  </si>
  <si>
    <t>4-5</t>
  </si>
  <si>
    <t>EDIFICIOS DE ADMINISTRACION</t>
  </si>
  <si>
    <t>CONSTRUCCIONES POR CONTRATO</t>
  </si>
  <si>
    <t>MAQUINARIA Y EQUIPO DE TRANSPORTE</t>
  </si>
  <si>
    <t>CREDITOS RECONOCIDOS POR MAQUINARIA</t>
  </si>
  <si>
    <t>EQUIPO DE COMPUTACION</t>
  </si>
  <si>
    <t>MAQUINARIA Y EQUIPO</t>
  </si>
  <si>
    <t>OTROS SERVICIOS COMERCIALES Y FINANCIERO</t>
  </si>
  <si>
    <t>GASTOS DE SEGUROS</t>
  </si>
  <si>
    <t>SERVICIOS NO PERSONALES</t>
  </si>
  <si>
    <t>EMPRESAS PRODUCTORAS Y COMERCIALES</t>
  </si>
  <si>
    <t>OTRAS BECAS</t>
  </si>
  <si>
    <t>CAPACITACION Y ESTUDIO</t>
  </si>
  <si>
    <t>BECAS DE POST-GRADOS Y MAESTRIAS</t>
  </si>
  <si>
    <t>EDIFICACIONES</t>
  </si>
  <si>
    <t>CREDITOS RECONOCIDOS POR EQUIPO</t>
  </si>
  <si>
    <t>MAQUINARIA Y EQUIPO DE PRODUCCION</t>
  </si>
  <si>
    <t xml:space="preserve">EQUIPO DE COMUNICACIONES </t>
  </si>
  <si>
    <t>REPUESTOS</t>
  </si>
  <si>
    <t>UTILES Y MATERIALES DIVERSOS</t>
  </si>
  <si>
    <t>MATERIALES PARA CONSTRUCCION Y MANTENIMIENTO</t>
  </si>
  <si>
    <t>ALIMENTOS Y BEBIDAS</t>
  </si>
  <si>
    <t>OTROS UTILES Y MATERIALES</t>
  </si>
  <si>
    <t>UTILES Y MATERIALES DE OFICINA</t>
  </si>
  <si>
    <t>UTILES DE ASEO Y LIMPIEZA</t>
  </si>
  <si>
    <t>UTILES DEPORTIVOS Y RECREATIVOS</t>
  </si>
  <si>
    <t>UTILES DE COCINA Y COMEDOR</t>
  </si>
  <si>
    <t>OTROS PRODUCTOS VARIOS</t>
  </si>
  <si>
    <t>MATERIALES Y SUMINISTROS DE COMPUTO</t>
  </si>
  <si>
    <t>MATERIAL Y ARTICULOS DE SEGURIDAD</t>
  </si>
  <si>
    <t>HERRAMIENTAS E INSTRUMENTOS</t>
  </si>
  <si>
    <t>ARTICULOS O PRODUCTOS</t>
  </si>
  <si>
    <t>OTROS MATERIALES DE CONSTRUCCION</t>
  </si>
  <si>
    <t>PIEDRA Y ARENA</t>
  </si>
  <si>
    <t>MATERIAL METALICO</t>
  </si>
  <si>
    <t>MATERIAL ELECTRICO</t>
  </si>
  <si>
    <t>MATERIAL DE FONTANERIA</t>
  </si>
  <si>
    <t>MADERA</t>
  </si>
  <si>
    <t>CEMENTO</t>
  </si>
  <si>
    <t>OTROS PRODUCTOS QUIMICOS</t>
  </si>
  <si>
    <t>PRODUCTORES MEDICINALES Y FARMACEUTICOS</t>
  </si>
  <si>
    <t>PINTURAS, COLORANTES Y TINTES</t>
  </si>
  <si>
    <t>INSECTICIDAS, FUMIGANTES Y OTROS</t>
  </si>
  <si>
    <t>OTROS PRODUCTOS DE PAPEL Y CARTON</t>
  </si>
  <si>
    <t>PAPELERIA</t>
  </si>
  <si>
    <t>IMPRESOS</t>
  </si>
  <si>
    <t>LUBRICANTES</t>
  </si>
  <si>
    <t>GASOLINA</t>
  </si>
  <si>
    <t>GAS</t>
  </si>
  <si>
    <t>DIESEL</t>
  </si>
  <si>
    <t>PRENDAS DE VESTIR</t>
  </si>
  <si>
    <t>CALZADO</t>
  </si>
  <si>
    <t>ACABADO TEXTIL</t>
  </si>
  <si>
    <t>BEBIDAS</t>
  </si>
  <si>
    <t>ALIMENTOS PARA CONMUSMO HUMANO</t>
  </si>
  <si>
    <t>VIATICOS</t>
  </si>
  <si>
    <t xml:space="preserve">ALQUILERES </t>
  </si>
  <si>
    <t>OTROS MANTENIMIENTOS Y REPARACIONES</t>
  </si>
  <si>
    <t>MANT. DE EQUIPO DE COMPUTACION</t>
  </si>
  <si>
    <t>MANT. Y REP. DE MAQUINARIAS Y OTROS</t>
  </si>
  <si>
    <t>CONSULTORIAS</t>
  </si>
  <si>
    <t>OTROS SERVICIOS COMERCIALES Y FIN.</t>
  </si>
  <si>
    <t>COMISIONES Y GASTOS BANCARIOS</t>
  </si>
  <si>
    <t>TRANSPORTE DE OTRAS PERSONAS</t>
  </si>
  <si>
    <t>TRANSPORTE DE O PARA EL EXTERIOR</t>
  </si>
  <si>
    <t>TRANSPORTE DENTRO DEL PAIS</t>
  </si>
  <si>
    <t>VIATICOS A OTRAS PERSONAS</t>
  </si>
  <si>
    <t>VIATICOS EN EL EXTERIOR</t>
  </si>
  <si>
    <t xml:space="preserve">VIATICOS DENTRO DEL PAIS </t>
  </si>
  <si>
    <t>PROMOCION Y PUBLICIDAD</t>
  </si>
  <si>
    <t>ANUNCIOS Y AVISOS</t>
  </si>
  <si>
    <t>OTROS ALQUILERES</t>
  </si>
  <si>
    <t>DE EQUIPO DE TRANSPORTE</t>
  </si>
  <si>
    <t>DE EDIFICIOS Y LOCALES</t>
  </si>
  <si>
    <t>099</t>
  </si>
  <si>
    <t>096</t>
  </si>
  <si>
    <t>091</t>
  </si>
  <si>
    <t>PRESUPUESTO AL 31 DE JULIO DE 2020</t>
  </si>
  <si>
    <t xml:space="preserve">PRESUPUESTO - 2020 al 31 de julio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</si>
</sst>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B/.&quot;* #,##0.00_-;\-&quot;B/.&quot;* #,##0.00_-;_-&quot;B/.&quot;* &quot;-&quot;??_-;_-@_-"/>
    <numFmt numFmtId="164" formatCode="_-[$B/.-180A]* #,##0.00_-;\-[$B/.-180A]* #,##0.00_-;_-[$B/.-180A]* &quot;-&quot;??_-;_-@_-"/>
    <numFmt numFmtId="165" formatCode="&quot;B/.&quot;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Arial Narrow"/>
      <family val="2"/>
    </font>
    <font>
      <b/>
      <sz val="16"/>
      <color theme="1"/>
      <name val="Arial Narrow"/>
      <family val="2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name val="Arial Narrow"/>
      <family val="2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2"/>
      <color theme="1"/>
      <name val="Arial Narrow"/>
      <family val="2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0">
    <xf numFmtId="0" fontId="0" fillId="0" borderId="0" xfId="0"/>
    <xf numFmtId="0" fontId="3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1" fillId="0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7" fillId="0" borderId="0" xfId="0" applyFont="1"/>
    <xf numFmtId="0" fontId="6" fillId="4" borderId="1" xfId="0" applyFont="1" applyFill="1" applyBorder="1" applyAlignment="1">
      <alignment horizontal="center"/>
    </xf>
    <xf numFmtId="0" fontId="7" fillId="0" borderId="0" xfId="0" applyFont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left"/>
    </xf>
    <xf numFmtId="0" fontId="1" fillId="0" borderId="3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164" fontId="1" fillId="2" borderId="3" xfId="0" applyNumberFormat="1" applyFont="1" applyFill="1" applyBorder="1" applyAlignment="1">
      <alignment horizontal="center"/>
    </xf>
    <xf numFmtId="164" fontId="3" fillId="0" borderId="0" xfId="0" applyNumberFormat="1" applyFont="1" applyFill="1" applyAlignment="1">
      <alignment horizontal="left"/>
    </xf>
    <xf numFmtId="164" fontId="3" fillId="0" borderId="0" xfId="0" applyNumberFormat="1" applyFont="1" applyFill="1"/>
    <xf numFmtId="164" fontId="4" fillId="0" borderId="0" xfId="0" applyNumberFormat="1" applyFont="1"/>
    <xf numFmtId="164" fontId="3" fillId="0" borderId="3" xfId="0" applyNumberFormat="1" applyFont="1" applyFill="1" applyBorder="1" applyAlignment="1">
      <alignment horizontal="left"/>
    </xf>
    <xf numFmtId="164" fontId="3" fillId="0" borderId="3" xfId="0" applyNumberFormat="1" applyFont="1" applyFill="1" applyBorder="1"/>
    <xf numFmtId="164" fontId="4" fillId="0" borderId="3" xfId="0" applyNumberFormat="1" applyFont="1" applyBorder="1"/>
    <xf numFmtId="164" fontId="4" fillId="0" borderId="0" xfId="0" applyNumberFormat="1" applyFont="1" applyFill="1"/>
    <xf numFmtId="164" fontId="1" fillId="0" borderId="3" xfId="0" applyNumberFormat="1" applyFont="1" applyFill="1" applyBorder="1"/>
    <xf numFmtId="164" fontId="3" fillId="0" borderId="0" xfId="0" applyNumberFormat="1" applyFont="1" applyAlignment="1">
      <alignment horizontal="left"/>
    </xf>
    <xf numFmtId="164" fontId="3" fillId="0" borderId="3" xfId="0" applyNumberFormat="1" applyFont="1" applyBorder="1" applyAlignment="1">
      <alignment horizontal="left"/>
    </xf>
    <xf numFmtId="164" fontId="3" fillId="0" borderId="0" xfId="0" applyNumberFormat="1" applyFont="1" applyAlignment="1">
      <alignment horizontal="center" vertical="center"/>
    </xf>
    <xf numFmtId="164" fontId="3" fillId="0" borderId="0" xfId="0" applyNumberFormat="1" applyFont="1"/>
    <xf numFmtId="164" fontId="7" fillId="0" borderId="0" xfId="0" applyNumberFormat="1" applyFont="1"/>
    <xf numFmtId="164" fontId="6" fillId="4" borderId="1" xfId="0" applyNumberFormat="1" applyFont="1" applyFill="1" applyBorder="1" applyAlignment="1">
      <alignment horizontal="center"/>
    </xf>
    <xf numFmtId="164" fontId="6" fillId="4" borderId="1" xfId="0" applyNumberFormat="1" applyFont="1" applyFill="1" applyBorder="1"/>
    <xf numFmtId="164" fontId="7" fillId="0" borderId="0" xfId="0" applyNumberFormat="1" applyFont="1" applyAlignment="1">
      <alignment horizontal="center"/>
    </xf>
    <xf numFmtId="164" fontId="6" fillId="5" borderId="2" xfId="0" applyNumberFormat="1" applyFont="1" applyFill="1" applyBorder="1"/>
    <xf numFmtId="164" fontId="6" fillId="5" borderId="1" xfId="0" applyNumberFormat="1" applyFont="1" applyFill="1" applyBorder="1"/>
    <xf numFmtId="49" fontId="1" fillId="7" borderId="3" xfId="0" applyNumberFormat="1" applyFont="1" applyFill="1" applyBorder="1" applyAlignment="1">
      <alignment horizontal="center"/>
    </xf>
    <xf numFmtId="0" fontId="3" fillId="7" borderId="3" xfId="0" applyFont="1" applyFill="1" applyBorder="1" applyAlignment="1">
      <alignment horizontal="left"/>
    </xf>
    <xf numFmtId="164" fontId="3" fillId="7" borderId="3" xfId="0" applyNumberFormat="1" applyFont="1" applyFill="1" applyBorder="1" applyAlignment="1">
      <alignment horizontal="left"/>
    </xf>
    <xf numFmtId="164" fontId="4" fillId="7" borderId="3" xfId="0" applyNumberFormat="1" applyFont="1" applyFill="1" applyBorder="1"/>
    <xf numFmtId="164" fontId="3" fillId="0" borderId="3" xfId="0" applyNumberFormat="1" applyFont="1" applyBorder="1"/>
    <xf numFmtId="0" fontId="1" fillId="7" borderId="3" xfId="0" applyFont="1" applyFill="1" applyBorder="1" applyAlignment="1">
      <alignment horizontal="left"/>
    </xf>
    <xf numFmtId="164" fontId="1" fillId="7" borderId="3" xfId="0" applyNumberFormat="1" applyFont="1" applyFill="1" applyBorder="1" applyAlignment="1">
      <alignment horizontal="left"/>
    </xf>
    <xf numFmtId="164" fontId="5" fillId="7" borderId="3" xfId="0" applyNumberFormat="1" applyFont="1" applyFill="1" applyBorder="1"/>
    <xf numFmtId="0" fontId="1" fillId="0" borderId="3" xfId="0" applyFont="1" applyFill="1" applyBorder="1" applyAlignment="1">
      <alignment horizontal="left"/>
    </xf>
    <xf numFmtId="164" fontId="1" fillId="0" borderId="3" xfId="0" applyNumberFormat="1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164" fontId="3" fillId="0" borderId="0" xfId="0" applyNumberFormat="1" applyFont="1" applyFill="1" applyBorder="1"/>
    <xf numFmtId="164" fontId="1" fillId="10" borderId="3" xfId="0" applyNumberFormat="1" applyFont="1" applyFill="1" applyBorder="1"/>
    <xf numFmtId="0" fontId="1" fillId="10" borderId="3" xfId="0" applyFont="1" applyFill="1" applyBorder="1" applyAlignment="1">
      <alignment horizontal="center"/>
    </xf>
    <xf numFmtId="0" fontId="3" fillId="10" borderId="3" xfId="0" applyFont="1" applyFill="1" applyBorder="1" applyAlignment="1">
      <alignment horizontal="left"/>
    </xf>
    <xf numFmtId="164" fontId="3" fillId="10" borderId="3" xfId="0" applyNumberFormat="1" applyFont="1" applyFill="1" applyBorder="1" applyAlignment="1">
      <alignment horizontal="center"/>
    </xf>
    <xf numFmtId="164" fontId="3" fillId="10" borderId="3" xfId="0" applyNumberFormat="1" applyFont="1" applyFill="1" applyBorder="1"/>
    <xf numFmtId="0" fontId="1" fillId="10" borderId="0" xfId="0" applyFont="1" applyFill="1" applyBorder="1" applyAlignment="1">
      <alignment horizontal="center"/>
    </xf>
    <xf numFmtId="164" fontId="3" fillId="0" borderId="5" xfId="0" applyNumberFormat="1" applyFont="1" applyFill="1" applyBorder="1"/>
    <xf numFmtId="164" fontId="1" fillId="10" borderId="7" xfId="0" applyNumberFormat="1" applyFont="1" applyFill="1" applyBorder="1"/>
    <xf numFmtId="164" fontId="4" fillId="0" borderId="5" xfId="0" applyNumberFormat="1" applyFont="1" applyBorder="1"/>
    <xf numFmtId="164" fontId="5" fillId="0" borderId="5" xfId="0" applyNumberFormat="1" applyFont="1" applyBorder="1"/>
    <xf numFmtId="164" fontId="4" fillId="7" borderId="5" xfId="0" applyNumberFormat="1" applyFont="1" applyFill="1" applyBorder="1"/>
    <xf numFmtId="164" fontId="3" fillId="0" borderId="5" xfId="0" applyNumberFormat="1" applyFont="1" applyBorder="1"/>
    <xf numFmtId="164" fontId="1" fillId="2" borderId="6" xfId="0" applyNumberFormat="1" applyFont="1" applyFill="1" applyBorder="1" applyAlignment="1">
      <alignment horizontal="center"/>
    </xf>
    <xf numFmtId="164" fontId="1" fillId="2" borderId="7" xfId="0" applyNumberFormat="1" applyFont="1" applyFill="1" applyBorder="1" applyAlignment="1">
      <alignment horizontal="center"/>
    </xf>
    <xf numFmtId="164" fontId="5" fillId="7" borderId="5" xfId="0" applyNumberFormat="1" applyFont="1" applyFill="1" applyBorder="1"/>
    <xf numFmtId="0" fontId="3" fillId="10" borderId="0" xfId="0" applyFont="1" applyFill="1" applyBorder="1" applyAlignment="1">
      <alignment horizontal="center"/>
    </xf>
    <xf numFmtId="164" fontId="6" fillId="5" borderId="1" xfId="0" applyNumberFormat="1" applyFont="1" applyFill="1" applyBorder="1" applyAlignment="1">
      <alignment horizontal="center"/>
    </xf>
    <xf numFmtId="0" fontId="6" fillId="8" borderId="1" xfId="0" applyFont="1" applyFill="1" applyBorder="1" applyAlignment="1">
      <alignment horizontal="center"/>
    </xf>
    <xf numFmtId="164" fontId="6" fillId="8" borderId="1" xfId="0" applyNumberFormat="1" applyFont="1" applyFill="1" applyBorder="1" applyAlignment="1">
      <alignment horizontal="center"/>
    </xf>
    <xf numFmtId="164" fontId="6" fillId="8" borderId="1" xfId="0" applyNumberFormat="1" applyFont="1" applyFill="1" applyBorder="1"/>
    <xf numFmtId="0" fontId="1" fillId="9" borderId="1" xfId="0" applyFont="1" applyFill="1" applyBorder="1" applyAlignment="1">
      <alignment horizontal="center" vertical="center"/>
    </xf>
    <xf numFmtId="164" fontId="1" fillId="9" borderId="1" xfId="0" applyNumberFormat="1" applyFont="1" applyFill="1" applyBorder="1" applyAlignment="1">
      <alignment horizontal="center" vertical="center"/>
    </xf>
    <xf numFmtId="164" fontId="1" fillId="9" borderId="1" xfId="0" applyNumberFormat="1" applyFont="1" applyFill="1" applyBorder="1"/>
    <xf numFmtId="164" fontId="6" fillId="3" borderId="1" xfId="0" applyNumberFormat="1" applyFont="1" applyFill="1" applyBorder="1"/>
    <xf numFmtId="164" fontId="4" fillId="0" borderId="0" xfId="0" applyNumberFormat="1" applyFont="1" applyBorder="1"/>
    <xf numFmtId="164" fontId="3" fillId="0" borderId="0" xfId="0" applyNumberFormat="1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1" fillId="0" borderId="0" xfId="0" applyFont="1" applyBorder="1" applyAlignment="1">
      <alignment horizontal="center"/>
    </xf>
    <xf numFmtId="164" fontId="5" fillId="0" borderId="3" xfId="0" applyNumberFormat="1" applyFont="1" applyBorder="1"/>
    <xf numFmtId="164" fontId="1" fillId="0" borderId="3" xfId="0" applyNumberFormat="1" applyFont="1" applyBorder="1" applyAlignment="1">
      <alignment horizontal="left"/>
    </xf>
    <xf numFmtId="0" fontId="1" fillId="0" borderId="3" xfId="0" applyFont="1" applyBorder="1" applyAlignment="1">
      <alignment horizontal="left"/>
    </xf>
    <xf numFmtId="164" fontId="1" fillId="10" borderId="3" xfId="0" applyNumberFormat="1" applyFont="1" applyFill="1" applyBorder="1" applyAlignment="1">
      <alignment horizontal="center"/>
    </xf>
    <xf numFmtId="164" fontId="1" fillId="0" borderId="5" xfId="0" applyNumberFormat="1" applyFont="1" applyFill="1" applyBorder="1"/>
    <xf numFmtId="164" fontId="3" fillId="2" borderId="3" xfId="0" applyNumberFormat="1" applyFont="1" applyFill="1" applyBorder="1" applyAlignment="1">
      <alignment horizontal="center"/>
    </xf>
    <xf numFmtId="164" fontId="4" fillId="0" borderId="5" xfId="0" applyNumberFormat="1" applyFont="1" applyFill="1" applyBorder="1"/>
    <xf numFmtId="164" fontId="5" fillId="0" borderId="5" xfId="0" applyNumberFormat="1" applyFont="1" applyFill="1" applyBorder="1"/>
    <xf numFmtId="164" fontId="1" fillId="7" borderId="5" xfId="0" applyNumberFormat="1" applyFont="1" applyFill="1" applyBorder="1" applyAlignment="1">
      <alignment horizontal="left"/>
    </xf>
    <xf numFmtId="164" fontId="3" fillId="7" borderId="5" xfId="0" applyNumberFormat="1" applyFont="1" applyFill="1" applyBorder="1" applyAlignment="1">
      <alignment horizontal="left"/>
    </xf>
    <xf numFmtId="49" fontId="1" fillId="7" borderId="7" xfId="0" applyNumberFormat="1" applyFont="1" applyFill="1" applyBorder="1" applyAlignment="1">
      <alignment horizontal="center"/>
    </xf>
    <xf numFmtId="0" fontId="1" fillId="7" borderId="7" xfId="0" applyFont="1" applyFill="1" applyBorder="1" applyAlignment="1">
      <alignment horizontal="left"/>
    </xf>
    <xf numFmtId="164" fontId="1" fillId="7" borderId="7" xfId="0" applyNumberFormat="1" applyFont="1" applyFill="1" applyBorder="1" applyAlignment="1">
      <alignment horizontal="left"/>
    </xf>
    <xf numFmtId="164" fontId="3" fillId="7" borderId="7" xfId="0" applyNumberFormat="1" applyFont="1" applyFill="1" applyBorder="1" applyAlignment="1">
      <alignment horizontal="left"/>
    </xf>
    <xf numFmtId="164" fontId="5" fillId="7" borderId="7" xfId="0" applyNumberFormat="1" applyFont="1" applyFill="1" applyBorder="1"/>
    <xf numFmtId="164" fontId="4" fillId="7" borderId="12" xfId="0" applyNumberFormat="1" applyFont="1" applyFill="1" applyBorder="1"/>
    <xf numFmtId="164" fontId="3" fillId="10" borderId="7" xfId="0" applyNumberFormat="1" applyFont="1" applyFill="1" applyBorder="1" applyAlignment="1">
      <alignment horizontal="center"/>
    </xf>
    <xf numFmtId="164" fontId="3" fillId="7" borderId="6" xfId="0" applyNumberFormat="1" applyFont="1" applyFill="1" applyBorder="1" applyAlignment="1">
      <alignment horizontal="left"/>
    </xf>
    <xf numFmtId="164" fontId="1" fillId="7" borderId="6" xfId="0" applyNumberFormat="1" applyFont="1" applyFill="1" applyBorder="1" applyAlignment="1">
      <alignment horizontal="left"/>
    </xf>
    <xf numFmtId="164" fontId="5" fillId="7" borderId="6" xfId="0" applyNumberFormat="1" applyFont="1" applyFill="1" applyBorder="1"/>
    <xf numFmtId="164" fontId="4" fillId="7" borderId="6" xfId="0" applyNumberFormat="1" applyFont="1" applyFill="1" applyBorder="1"/>
    <xf numFmtId="0" fontId="1" fillId="0" borderId="7" xfId="0" applyFont="1" applyFill="1" applyBorder="1" applyAlignment="1">
      <alignment horizontal="center"/>
    </xf>
    <xf numFmtId="0" fontId="1" fillId="0" borderId="7" xfId="0" applyFont="1" applyFill="1" applyBorder="1" applyAlignment="1">
      <alignment horizontal="left"/>
    </xf>
    <xf numFmtId="164" fontId="5" fillId="7" borderId="12" xfId="0" applyNumberFormat="1" applyFont="1" applyFill="1" applyBorder="1"/>
    <xf numFmtId="164" fontId="1" fillId="10" borderId="7" xfId="0" applyNumberFormat="1" applyFont="1" applyFill="1" applyBorder="1" applyAlignment="1">
      <alignment horizontal="center"/>
    </xf>
    <xf numFmtId="164" fontId="3" fillId="0" borderId="6" xfId="0" applyNumberFormat="1" applyFont="1" applyFill="1" applyBorder="1" applyAlignment="1">
      <alignment horizontal="left"/>
    </xf>
    <xf numFmtId="164" fontId="3" fillId="2" borderId="6" xfId="0" applyNumberFormat="1" applyFont="1" applyFill="1" applyBorder="1" applyAlignment="1">
      <alignment horizontal="center"/>
    </xf>
    <xf numFmtId="164" fontId="4" fillId="0" borderId="9" xfId="0" applyNumberFormat="1" applyFont="1" applyBorder="1"/>
    <xf numFmtId="164" fontId="3" fillId="10" borderId="6" xfId="0" applyNumberFormat="1" applyFont="1" applyFill="1" applyBorder="1"/>
    <xf numFmtId="164" fontId="1" fillId="0" borderId="7" xfId="0" applyNumberFormat="1" applyFont="1" applyFill="1" applyBorder="1" applyAlignment="1">
      <alignment horizontal="left"/>
    </xf>
    <xf numFmtId="164" fontId="1" fillId="0" borderId="12" xfId="0" applyNumberFormat="1" applyFont="1" applyFill="1" applyBorder="1"/>
    <xf numFmtId="164" fontId="3" fillId="0" borderId="9" xfId="0" applyNumberFormat="1" applyFont="1" applyFill="1" applyBorder="1"/>
    <xf numFmtId="164" fontId="1" fillId="10" borderId="6" xfId="0" applyNumberFormat="1" applyFont="1" applyFill="1" applyBorder="1"/>
    <xf numFmtId="0" fontId="1" fillId="10" borderId="7" xfId="0" applyFont="1" applyFill="1" applyBorder="1" applyAlignment="1">
      <alignment horizontal="center"/>
    </xf>
    <xf numFmtId="0" fontId="3" fillId="10" borderId="7" xfId="0" applyFont="1" applyFill="1" applyBorder="1" applyAlignment="1">
      <alignment horizontal="left"/>
    </xf>
    <xf numFmtId="164" fontId="3" fillId="10" borderId="7" xfId="0" applyNumberFormat="1" applyFont="1" applyFill="1" applyBorder="1"/>
    <xf numFmtId="164" fontId="3" fillId="10" borderId="6" xfId="0" applyNumberFormat="1" applyFont="1" applyFill="1" applyBorder="1" applyAlignment="1">
      <alignment horizontal="center"/>
    </xf>
    <xf numFmtId="0" fontId="1" fillId="10" borderId="7" xfId="0" applyFont="1" applyFill="1" applyBorder="1" applyAlignment="1">
      <alignment horizontal="left"/>
    </xf>
    <xf numFmtId="164" fontId="1" fillId="10" borderId="7" xfId="0" applyNumberFormat="1" applyFont="1" applyFill="1" applyBorder="1" applyAlignment="1">
      <alignment horizontal="left"/>
    </xf>
    <xf numFmtId="164" fontId="5" fillId="10" borderId="7" xfId="0" applyNumberFormat="1" applyFont="1" applyFill="1" applyBorder="1"/>
    <xf numFmtId="0" fontId="1" fillId="0" borderId="7" xfId="0" applyFont="1" applyBorder="1" applyAlignment="1">
      <alignment horizontal="center"/>
    </xf>
    <xf numFmtId="0" fontId="3" fillId="0" borderId="7" xfId="0" applyFont="1" applyBorder="1" applyAlignment="1">
      <alignment horizontal="left"/>
    </xf>
    <xf numFmtId="164" fontId="3" fillId="0" borderId="7" xfId="0" applyNumberFormat="1" applyFont="1" applyBorder="1" applyAlignment="1">
      <alignment horizontal="left"/>
    </xf>
    <xf numFmtId="164" fontId="3" fillId="0" borderId="7" xfId="0" applyNumberFormat="1" applyFont="1" applyFill="1" applyBorder="1"/>
    <xf numFmtId="164" fontId="4" fillId="0" borderId="7" xfId="0" applyNumberFormat="1" applyFont="1" applyBorder="1"/>
    <xf numFmtId="164" fontId="4" fillId="0" borderId="12" xfId="0" applyNumberFormat="1" applyFont="1" applyBorder="1"/>
    <xf numFmtId="164" fontId="3" fillId="0" borderId="6" xfId="0" applyNumberFormat="1" applyFont="1" applyBorder="1" applyAlignment="1">
      <alignment horizontal="left"/>
    </xf>
    <xf numFmtId="164" fontId="3" fillId="0" borderId="6" xfId="0" applyNumberFormat="1" applyFont="1" applyFill="1" applyBorder="1"/>
    <xf numFmtId="164" fontId="1" fillId="9" borderId="1" xfId="0" applyNumberFormat="1" applyFont="1" applyFill="1" applyBorder="1" applyAlignment="1">
      <alignment horizontal="left"/>
    </xf>
    <xf numFmtId="0" fontId="3" fillId="0" borderId="0" xfId="0" applyFont="1" applyBorder="1"/>
    <xf numFmtId="0" fontId="1" fillId="0" borderId="0" xfId="0" applyFont="1"/>
    <xf numFmtId="44" fontId="3" fillId="0" borderId="3" xfId="0" applyNumberFormat="1" applyFont="1" applyBorder="1"/>
    <xf numFmtId="44" fontId="3" fillId="0" borderId="6" xfId="0" applyNumberFormat="1" applyFont="1" applyBorder="1"/>
    <xf numFmtId="44" fontId="1" fillId="0" borderId="3" xfId="0" applyNumberFormat="1" applyFont="1" applyBorder="1"/>
    <xf numFmtId="44" fontId="3" fillId="0" borderId="5" xfId="0" applyNumberFormat="1" applyFont="1" applyBorder="1"/>
    <xf numFmtId="0" fontId="1" fillId="9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center"/>
    </xf>
    <xf numFmtId="164" fontId="3" fillId="10" borderId="0" xfId="0" applyNumberFormat="1" applyFont="1" applyFill="1" applyBorder="1"/>
    <xf numFmtId="165" fontId="8" fillId="9" borderId="1" xfId="0" applyNumberFormat="1" applyFont="1" applyFill="1" applyBorder="1" applyAlignment="1">
      <alignment horizontal="center" vertical="center"/>
    </xf>
    <xf numFmtId="165" fontId="8" fillId="6" borderId="1" xfId="0" applyNumberFormat="1" applyFont="1" applyFill="1" applyBorder="1" applyAlignment="1">
      <alignment horizontal="center" vertical="center"/>
    </xf>
    <xf numFmtId="164" fontId="1" fillId="9" borderId="1" xfId="0" applyNumberFormat="1" applyFont="1" applyFill="1" applyBorder="1" applyAlignment="1">
      <alignment horizontal="center"/>
    </xf>
    <xf numFmtId="164" fontId="5" fillId="9" borderId="1" xfId="0" applyNumberFormat="1" applyFont="1" applyFill="1" applyBorder="1"/>
    <xf numFmtId="0" fontId="1" fillId="9" borderId="1" xfId="0" applyFont="1" applyFill="1" applyBorder="1" applyAlignment="1">
      <alignment horizontal="left"/>
    </xf>
    <xf numFmtId="0" fontId="1" fillId="9" borderId="6" xfId="0" applyFont="1" applyFill="1" applyBorder="1" applyAlignment="1">
      <alignment horizontal="center" vertical="center" wrapText="1"/>
    </xf>
    <xf numFmtId="165" fontId="8" fillId="9" borderId="8" xfId="0" applyNumberFormat="1" applyFont="1" applyFill="1" applyBorder="1" applyAlignment="1">
      <alignment horizontal="center" vertical="center"/>
    </xf>
    <xf numFmtId="165" fontId="8" fillId="9" borderId="7" xfId="0" applyNumberFormat="1" applyFont="1" applyFill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164" fontId="8" fillId="6" borderId="15" xfId="0" applyNumberFormat="1" applyFont="1" applyFill="1" applyBorder="1" applyAlignment="1">
      <alignment horizontal="center"/>
    </xf>
    <xf numFmtId="164" fontId="8" fillId="6" borderId="2" xfId="0" applyNumberFormat="1" applyFont="1" applyFill="1" applyBorder="1" applyAlignment="1">
      <alignment horizontal="center"/>
    </xf>
    <xf numFmtId="164" fontId="8" fillId="6" borderId="16" xfId="0" applyNumberFormat="1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9" borderId="3" xfId="0" applyFont="1" applyFill="1" applyBorder="1" applyAlignment="1">
      <alignment horizontal="center" vertical="center"/>
    </xf>
    <xf numFmtId="0" fontId="1" fillId="9" borderId="6" xfId="0" applyFont="1" applyFill="1" applyBorder="1" applyAlignment="1">
      <alignment horizontal="center" vertical="center"/>
    </xf>
    <xf numFmtId="0" fontId="2" fillId="6" borderId="5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13" xfId="0" applyFont="1" applyFill="1" applyBorder="1" applyAlignment="1">
      <alignment horizontal="center" vertical="center"/>
    </xf>
    <xf numFmtId="0" fontId="2" fillId="6" borderId="14" xfId="0" applyFont="1" applyFill="1" applyBorder="1" applyAlignment="1">
      <alignment horizontal="center" vertical="center"/>
    </xf>
    <xf numFmtId="0" fontId="1" fillId="9" borderId="5" xfId="0" applyFont="1" applyFill="1" applyBorder="1" applyAlignment="1">
      <alignment horizontal="center" vertical="center"/>
    </xf>
    <xf numFmtId="164" fontId="1" fillId="9" borderId="9" xfId="0" applyNumberFormat="1" applyFont="1" applyFill="1" applyBorder="1" applyAlignment="1">
      <alignment horizontal="center" vertical="center"/>
    </xf>
    <xf numFmtId="164" fontId="1" fillId="9" borderId="10" xfId="0" applyNumberFormat="1" applyFont="1" applyFill="1" applyBorder="1" applyAlignment="1">
      <alignment horizontal="center" vertical="center"/>
    </xf>
    <xf numFmtId="164" fontId="1" fillId="9" borderId="11" xfId="0" applyNumberFormat="1" applyFont="1" applyFill="1" applyBorder="1" applyAlignment="1">
      <alignment horizontal="center" vertical="center"/>
    </xf>
    <xf numFmtId="0" fontId="1" fillId="9" borderId="9" xfId="0" applyFont="1" applyFill="1" applyBorder="1" applyAlignment="1">
      <alignment horizontal="center" vertical="center"/>
    </xf>
    <xf numFmtId="0" fontId="6" fillId="6" borderId="9" xfId="0" applyFont="1" applyFill="1" applyBorder="1" applyAlignment="1">
      <alignment horizontal="center" vertical="center" wrapText="1"/>
    </xf>
    <xf numFmtId="0" fontId="6" fillId="6" borderId="1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134471</xdr:colOff>
      <xdr:row>0</xdr:row>
      <xdr:rowOff>33618</xdr:rowOff>
    </xdr:from>
    <xdr:to>
      <xdr:col>1</xdr:col>
      <xdr:colOff>3014383</xdr:colOff>
      <xdr:row>3</xdr:row>
      <xdr:rowOff>29069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412" y="33618"/>
          <a:ext cx="2879912" cy="667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2"/>
  <sheetViews>
    <sheetView tabSelected="1" zoomScale="85" zoomScaleNormal="85" workbookViewId="0">
      <selection sqref="A1:K2"/>
    </sheetView>
  </sheetViews>
  <sheetFormatPr baseColWidth="10" defaultRowHeight="16.5" x14ac:dyDescent="0.3"/>
  <cols>
    <col min="1" max="1" width="4" style="7" bestFit="1" customWidth="1"/>
    <col min="2" max="2" width="62.140625" style="7" bestFit="1" customWidth="1"/>
    <col min="3" max="3" width="24.7109375" style="7" bestFit="1" customWidth="1"/>
    <col min="4" max="4" width="24.7109375" style="7" customWidth="1"/>
    <col min="5" max="5" width="31" style="7" bestFit="1" customWidth="1"/>
    <col min="6" max="6" width="27" style="7" bestFit="1" customWidth="1"/>
    <col min="7" max="8" width="24.7109375" style="7" customWidth="1"/>
    <col min="9" max="9" width="22" style="7" bestFit="1" customWidth="1"/>
    <col min="10" max="10" width="22.5703125" style="7" bestFit="1" customWidth="1"/>
    <col min="11" max="11" width="21" style="7" customWidth="1"/>
    <col min="12" max="16384" width="11.42578125" style="7"/>
  </cols>
  <sheetData>
    <row r="1" spans="1:13" x14ac:dyDescent="0.3">
      <c r="A1" s="144" t="s">
        <v>0</v>
      </c>
      <c r="B1" s="145"/>
      <c r="C1" s="145"/>
      <c r="D1" s="145"/>
      <c r="E1" s="145"/>
      <c r="F1" s="145"/>
      <c r="G1" s="145"/>
      <c r="H1" s="145"/>
      <c r="I1" s="145"/>
      <c r="J1" s="145"/>
      <c r="K1" s="146"/>
    </row>
    <row r="2" spans="1:13" ht="17.25" thickBot="1" x14ac:dyDescent="0.35">
      <c r="A2" s="147"/>
      <c r="B2" s="148"/>
      <c r="C2" s="148"/>
      <c r="D2" s="148"/>
      <c r="E2" s="148"/>
      <c r="F2" s="148"/>
      <c r="G2" s="148"/>
      <c r="H2" s="148"/>
      <c r="I2" s="148"/>
      <c r="J2" s="148"/>
      <c r="K2" s="149"/>
    </row>
    <row r="3" spans="1:13" ht="18.75" thickBot="1" x14ac:dyDescent="0.35">
      <c r="A3" s="150" t="s">
        <v>1</v>
      </c>
      <c r="B3" s="151"/>
      <c r="C3" s="151"/>
      <c r="D3" s="151"/>
      <c r="E3" s="151"/>
      <c r="F3" s="151"/>
      <c r="G3" s="151"/>
      <c r="H3" s="151"/>
      <c r="I3" s="151"/>
      <c r="J3" s="151"/>
      <c r="K3" s="152"/>
    </row>
    <row r="4" spans="1:13" x14ac:dyDescent="0.3">
      <c r="C4" s="29"/>
      <c r="D4" s="29"/>
      <c r="E4" s="29"/>
      <c r="F4" s="29"/>
      <c r="G4" s="29"/>
      <c r="H4" s="29"/>
      <c r="I4" s="29"/>
      <c r="J4" s="29"/>
      <c r="K4" s="29"/>
    </row>
    <row r="5" spans="1:13" x14ac:dyDescent="0.3">
      <c r="A5" s="156" t="s">
        <v>2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</row>
    <row r="6" spans="1:13" ht="17.25" thickBot="1" x14ac:dyDescent="0.35">
      <c r="A6" s="157" t="s">
        <v>3</v>
      </c>
      <c r="B6" s="157" t="s">
        <v>4</v>
      </c>
      <c r="C6" s="164" t="s">
        <v>170</v>
      </c>
      <c r="D6" s="165"/>
      <c r="E6" s="165"/>
      <c r="F6" s="165"/>
      <c r="G6" s="165"/>
      <c r="H6" s="165"/>
      <c r="I6" s="165"/>
      <c r="J6" s="165"/>
      <c r="K6" s="166"/>
    </row>
    <row r="7" spans="1:13" ht="21" thickBot="1" x14ac:dyDescent="0.35">
      <c r="A7" s="157"/>
      <c r="B7" s="163"/>
      <c r="C7" s="133">
        <v>3</v>
      </c>
      <c r="D7" s="133">
        <v>4</v>
      </c>
      <c r="E7" s="133">
        <v>5</v>
      </c>
      <c r="F7" s="134" t="s">
        <v>93</v>
      </c>
      <c r="G7" s="133">
        <v>8</v>
      </c>
      <c r="H7" s="134" t="s">
        <v>92</v>
      </c>
      <c r="I7" s="134" t="s">
        <v>91</v>
      </c>
      <c r="J7" s="134">
        <v>15</v>
      </c>
      <c r="K7" s="134">
        <v>10</v>
      </c>
    </row>
    <row r="8" spans="1:13" x14ac:dyDescent="0.3">
      <c r="A8" s="157"/>
      <c r="B8" s="157"/>
      <c r="C8" s="143" t="s">
        <v>90</v>
      </c>
      <c r="D8" s="143" t="s">
        <v>89</v>
      </c>
      <c r="E8" s="143" t="s">
        <v>88</v>
      </c>
      <c r="F8" s="143" t="s">
        <v>87</v>
      </c>
      <c r="G8" s="143" t="s">
        <v>86</v>
      </c>
      <c r="H8" s="143" t="s">
        <v>85</v>
      </c>
      <c r="I8" s="143" t="s">
        <v>84</v>
      </c>
      <c r="J8" s="143" t="s">
        <v>83</v>
      </c>
      <c r="K8" s="143" t="s">
        <v>82</v>
      </c>
    </row>
    <row r="9" spans="1:13" x14ac:dyDescent="0.3">
      <c r="A9" s="157" t="s">
        <v>6</v>
      </c>
      <c r="B9" s="157"/>
      <c r="C9" s="157"/>
      <c r="D9" s="157"/>
      <c r="E9" s="157"/>
      <c r="F9" s="157"/>
      <c r="G9" s="157"/>
      <c r="H9" s="157"/>
      <c r="I9" s="157"/>
      <c r="J9" s="157"/>
      <c r="K9" s="157"/>
    </row>
    <row r="10" spans="1:13" ht="17.25" thickBot="1" x14ac:dyDescent="0.35">
      <c r="A10" s="158"/>
      <c r="B10" s="158"/>
      <c r="C10" s="158"/>
      <c r="D10" s="158"/>
      <c r="E10" s="158"/>
      <c r="F10" s="158"/>
      <c r="G10" s="158"/>
      <c r="H10" s="158"/>
      <c r="I10" s="158"/>
      <c r="J10" s="158"/>
      <c r="K10" s="158"/>
    </row>
    <row r="11" spans="1:13" ht="17.25" thickBot="1" x14ac:dyDescent="0.35">
      <c r="A11" s="132">
        <v>0</v>
      </c>
      <c r="B11" s="132" t="s">
        <v>7</v>
      </c>
      <c r="C11" s="138">
        <f t="shared" ref="C11:I11" si="0">C13+C14+C15+C16+C17+C19+C20+C21+C22+C23</f>
        <v>4443272</v>
      </c>
      <c r="D11" s="138">
        <f t="shared" si="0"/>
        <v>2612903</v>
      </c>
      <c r="E11" s="138">
        <f t="shared" si="0"/>
        <v>2258781</v>
      </c>
      <c r="F11" s="138">
        <f t="shared" si="0"/>
        <v>354122</v>
      </c>
      <c r="G11" s="138">
        <f t="shared" si="0"/>
        <v>1870117</v>
      </c>
      <c r="H11" s="138">
        <f t="shared" si="0"/>
        <v>2184491</v>
      </c>
      <c r="I11" s="138">
        <f t="shared" si="0"/>
        <v>1830369</v>
      </c>
      <c r="J11" s="138">
        <f>J13+J14+J15+J16+J17+J19+J20+J21+J22+K23</f>
        <v>485687</v>
      </c>
      <c r="K11" s="138">
        <f>K13+K14+K15+K16+K17+K19+K20+K21+K22+K23+K24+K25+K26</f>
        <v>2395680</v>
      </c>
    </row>
    <row r="12" spans="1:13" x14ac:dyDescent="0.3">
      <c r="A12" s="87" t="s">
        <v>67</v>
      </c>
      <c r="B12" s="88" t="s">
        <v>68</v>
      </c>
      <c r="C12" s="89">
        <v>3412900</v>
      </c>
      <c r="D12" s="89">
        <v>1993594</v>
      </c>
      <c r="E12" s="89">
        <v>1763030</v>
      </c>
      <c r="F12" s="89">
        <f>D12-E12</f>
        <v>230564</v>
      </c>
      <c r="G12" s="90">
        <v>1694690</v>
      </c>
      <c r="H12" s="89">
        <f t="shared" ref="H12:H26" si="1">C12-E12</f>
        <v>1649870</v>
      </c>
      <c r="I12" s="91">
        <f t="shared" ref="I12:I26" si="2">C12-D12</f>
        <v>1419306</v>
      </c>
      <c r="J12" s="92">
        <v>68340</v>
      </c>
      <c r="K12" s="93">
        <v>1763030</v>
      </c>
    </row>
    <row r="13" spans="1:13" x14ac:dyDescent="0.3">
      <c r="A13" s="36" t="s">
        <v>8</v>
      </c>
      <c r="B13" s="37" t="s">
        <v>9</v>
      </c>
      <c r="C13" s="38">
        <v>2398900</v>
      </c>
      <c r="D13" s="38">
        <v>1402094</v>
      </c>
      <c r="E13" s="38">
        <v>1240377</v>
      </c>
      <c r="F13" s="42">
        <f t="shared" ref="F13:F23" si="3">D13-E13</f>
        <v>161717</v>
      </c>
      <c r="G13" s="38">
        <v>1221417</v>
      </c>
      <c r="H13" s="42">
        <f t="shared" si="1"/>
        <v>1158523</v>
      </c>
      <c r="I13" s="43">
        <f t="shared" si="2"/>
        <v>996806</v>
      </c>
      <c r="J13" s="59">
        <v>18960</v>
      </c>
      <c r="K13" s="52">
        <v>1240377</v>
      </c>
    </row>
    <row r="14" spans="1:13" x14ac:dyDescent="0.3">
      <c r="A14" s="36" t="s">
        <v>10</v>
      </c>
      <c r="B14" s="37" t="s">
        <v>11</v>
      </c>
      <c r="C14" s="38">
        <v>1014000</v>
      </c>
      <c r="D14" s="38">
        <v>591500</v>
      </c>
      <c r="E14" s="38">
        <v>522653</v>
      </c>
      <c r="F14" s="42">
        <f t="shared" si="3"/>
        <v>68847</v>
      </c>
      <c r="G14" s="38">
        <v>473272</v>
      </c>
      <c r="H14" s="42">
        <f t="shared" si="1"/>
        <v>491347</v>
      </c>
      <c r="I14" s="43">
        <f t="shared" si="2"/>
        <v>422500</v>
      </c>
      <c r="J14" s="86">
        <v>49381</v>
      </c>
      <c r="K14" s="52">
        <v>522653</v>
      </c>
    </row>
    <row r="15" spans="1:13" x14ac:dyDescent="0.3">
      <c r="A15" s="36" t="s">
        <v>12</v>
      </c>
      <c r="B15" s="37" t="s">
        <v>13</v>
      </c>
      <c r="C15" s="38">
        <v>4500</v>
      </c>
      <c r="D15" s="38">
        <v>3000</v>
      </c>
      <c r="E15" s="38">
        <v>0</v>
      </c>
      <c r="F15" s="42">
        <f t="shared" si="3"/>
        <v>3000</v>
      </c>
      <c r="G15" s="38">
        <v>0</v>
      </c>
      <c r="H15" s="42">
        <f t="shared" si="1"/>
        <v>4500</v>
      </c>
      <c r="I15" s="43">
        <f t="shared" si="2"/>
        <v>1500</v>
      </c>
      <c r="J15" s="59">
        <v>0</v>
      </c>
      <c r="K15" s="52">
        <v>0</v>
      </c>
    </row>
    <row r="16" spans="1:13" x14ac:dyDescent="0.3">
      <c r="A16" s="36" t="s">
        <v>14</v>
      </c>
      <c r="B16" s="37" t="s">
        <v>15</v>
      </c>
      <c r="C16" s="38">
        <v>154800</v>
      </c>
      <c r="D16" s="38">
        <v>90300</v>
      </c>
      <c r="E16" s="38">
        <v>90300</v>
      </c>
      <c r="F16" s="42">
        <f t="shared" si="3"/>
        <v>0</v>
      </c>
      <c r="G16" s="38">
        <v>77400</v>
      </c>
      <c r="H16" s="42">
        <f t="shared" si="1"/>
        <v>64500</v>
      </c>
      <c r="I16" s="43">
        <f t="shared" si="2"/>
        <v>64500</v>
      </c>
      <c r="J16" s="86">
        <v>12900</v>
      </c>
      <c r="K16" s="52">
        <v>90300</v>
      </c>
      <c r="M16" s="7" t="s">
        <v>73</v>
      </c>
    </row>
    <row r="17" spans="1:11" x14ac:dyDescent="0.3">
      <c r="A17" s="36" t="s">
        <v>16</v>
      </c>
      <c r="B17" s="37" t="s">
        <v>17</v>
      </c>
      <c r="C17" s="38">
        <v>164500</v>
      </c>
      <c r="D17" s="38">
        <v>54870</v>
      </c>
      <c r="E17" s="38">
        <v>49126</v>
      </c>
      <c r="F17" s="42">
        <f t="shared" si="3"/>
        <v>5744</v>
      </c>
      <c r="G17" s="38">
        <v>94</v>
      </c>
      <c r="H17" s="42">
        <f t="shared" si="1"/>
        <v>115374</v>
      </c>
      <c r="I17" s="43">
        <f t="shared" si="2"/>
        <v>109630</v>
      </c>
      <c r="J17" s="59">
        <v>49033</v>
      </c>
      <c r="K17" s="52">
        <v>49126</v>
      </c>
    </row>
    <row r="18" spans="1:11" s="127" customFormat="1" x14ac:dyDescent="0.3">
      <c r="A18" s="36" t="s">
        <v>69</v>
      </c>
      <c r="B18" s="41" t="s">
        <v>70</v>
      </c>
      <c r="C18" s="42">
        <v>566700</v>
      </c>
      <c r="D18" s="42">
        <v>331267</v>
      </c>
      <c r="E18" s="42">
        <v>219427</v>
      </c>
      <c r="F18" s="42">
        <f t="shared" si="3"/>
        <v>111840</v>
      </c>
      <c r="G18" s="42">
        <v>912</v>
      </c>
      <c r="H18" s="42">
        <f t="shared" si="1"/>
        <v>347273</v>
      </c>
      <c r="I18" s="43">
        <f t="shared" si="2"/>
        <v>235433</v>
      </c>
      <c r="J18" s="63">
        <v>218515</v>
      </c>
      <c r="K18" s="80">
        <v>219427</v>
      </c>
    </row>
    <row r="19" spans="1:11" x14ac:dyDescent="0.3">
      <c r="A19" s="36" t="s">
        <v>18</v>
      </c>
      <c r="B19" s="16" t="s">
        <v>19</v>
      </c>
      <c r="C19" s="38">
        <v>454000</v>
      </c>
      <c r="D19" s="38">
        <v>265160</v>
      </c>
      <c r="E19" s="38">
        <v>178276</v>
      </c>
      <c r="F19" s="42">
        <f t="shared" si="3"/>
        <v>86884</v>
      </c>
      <c r="G19" s="38">
        <v>711</v>
      </c>
      <c r="H19" s="42">
        <f t="shared" si="1"/>
        <v>275724</v>
      </c>
      <c r="I19" s="43">
        <f t="shared" si="2"/>
        <v>188840</v>
      </c>
      <c r="J19" s="59">
        <v>177565</v>
      </c>
      <c r="K19" s="52">
        <v>178276</v>
      </c>
    </row>
    <row r="20" spans="1:11" x14ac:dyDescent="0.3">
      <c r="A20" s="36" t="s">
        <v>20</v>
      </c>
      <c r="B20" s="37" t="s">
        <v>21</v>
      </c>
      <c r="C20" s="40">
        <v>51200</v>
      </c>
      <c r="D20" s="40">
        <v>30030</v>
      </c>
      <c r="E20" s="40">
        <v>18972</v>
      </c>
      <c r="F20" s="42">
        <f t="shared" si="3"/>
        <v>11058</v>
      </c>
      <c r="G20" s="40">
        <v>87</v>
      </c>
      <c r="H20" s="42">
        <f t="shared" si="1"/>
        <v>32228</v>
      </c>
      <c r="I20" s="43">
        <f t="shared" si="2"/>
        <v>21170</v>
      </c>
      <c r="J20" s="60">
        <v>18885</v>
      </c>
      <c r="K20" s="52">
        <v>18972</v>
      </c>
    </row>
    <row r="21" spans="1:11" x14ac:dyDescent="0.3">
      <c r="A21" s="36" t="s">
        <v>22</v>
      </c>
      <c r="B21" s="37" t="s">
        <v>23</v>
      </c>
      <c r="C21" s="38">
        <v>51200</v>
      </c>
      <c r="D21" s="38">
        <v>30030</v>
      </c>
      <c r="E21" s="38">
        <v>20488</v>
      </c>
      <c r="F21" s="42">
        <f t="shared" si="3"/>
        <v>9542</v>
      </c>
      <c r="G21" s="38">
        <v>87</v>
      </c>
      <c r="H21" s="42">
        <f t="shared" si="1"/>
        <v>30712</v>
      </c>
      <c r="I21" s="43">
        <f t="shared" si="2"/>
        <v>21170</v>
      </c>
      <c r="J21" s="59">
        <v>20401</v>
      </c>
      <c r="K21" s="52">
        <v>20488</v>
      </c>
    </row>
    <row r="22" spans="1:11" x14ac:dyDescent="0.3">
      <c r="A22" s="36" t="s">
        <v>24</v>
      </c>
      <c r="B22" s="37" t="s">
        <v>25</v>
      </c>
      <c r="C22" s="38">
        <v>10300</v>
      </c>
      <c r="D22" s="38">
        <v>6047</v>
      </c>
      <c r="E22" s="38">
        <v>1691</v>
      </c>
      <c r="F22" s="42">
        <f t="shared" si="3"/>
        <v>4356</v>
      </c>
      <c r="G22" s="38">
        <v>27</v>
      </c>
      <c r="H22" s="42">
        <f t="shared" si="1"/>
        <v>8609</v>
      </c>
      <c r="I22" s="43">
        <f t="shared" si="2"/>
        <v>4253</v>
      </c>
      <c r="J22" s="59">
        <v>1664</v>
      </c>
      <c r="K22" s="52">
        <v>1691</v>
      </c>
    </row>
    <row r="23" spans="1:11" s="127" customFormat="1" x14ac:dyDescent="0.3">
      <c r="A23" s="36" t="s">
        <v>71</v>
      </c>
      <c r="B23" s="41" t="s">
        <v>72</v>
      </c>
      <c r="C23" s="42">
        <v>139872</v>
      </c>
      <c r="D23" s="42">
        <v>139872</v>
      </c>
      <c r="E23" s="42">
        <v>136898</v>
      </c>
      <c r="F23" s="42">
        <f t="shared" si="3"/>
        <v>2974</v>
      </c>
      <c r="G23" s="42">
        <v>97022</v>
      </c>
      <c r="H23" s="42">
        <f t="shared" si="1"/>
        <v>2974</v>
      </c>
      <c r="I23" s="43">
        <f t="shared" si="2"/>
        <v>0</v>
      </c>
      <c r="J23" s="128">
        <v>39876</v>
      </c>
      <c r="K23" s="39">
        <v>136898</v>
      </c>
    </row>
    <row r="24" spans="1:11" x14ac:dyDescent="0.3">
      <c r="A24" s="36" t="s">
        <v>169</v>
      </c>
      <c r="B24" s="37" t="s">
        <v>68</v>
      </c>
      <c r="C24" s="38">
        <v>112538</v>
      </c>
      <c r="D24" s="38">
        <v>112538</v>
      </c>
      <c r="E24" s="38">
        <v>110905</v>
      </c>
      <c r="F24" s="42">
        <f>D24-E24</f>
        <v>1633</v>
      </c>
      <c r="G24" s="38">
        <v>82414</v>
      </c>
      <c r="H24" s="42">
        <f t="shared" si="1"/>
        <v>1633</v>
      </c>
      <c r="I24" s="43">
        <f t="shared" si="2"/>
        <v>0</v>
      </c>
      <c r="J24" s="128">
        <v>28491</v>
      </c>
      <c r="K24" s="39">
        <v>110905</v>
      </c>
    </row>
    <row r="25" spans="1:11" x14ac:dyDescent="0.3">
      <c r="A25" s="36" t="s">
        <v>168</v>
      </c>
      <c r="B25" s="37" t="s">
        <v>17</v>
      </c>
      <c r="C25" s="38">
        <v>8974</v>
      </c>
      <c r="D25" s="38">
        <v>8974</v>
      </c>
      <c r="E25" s="38">
        <v>7899</v>
      </c>
      <c r="F25" s="42">
        <f>D25-E25</f>
        <v>1075</v>
      </c>
      <c r="G25" s="38">
        <v>1616</v>
      </c>
      <c r="H25" s="42">
        <f t="shared" si="1"/>
        <v>1075</v>
      </c>
      <c r="I25" s="43">
        <f t="shared" si="2"/>
        <v>0</v>
      </c>
      <c r="J25" s="128">
        <v>6283</v>
      </c>
      <c r="K25" s="39">
        <v>7899</v>
      </c>
    </row>
    <row r="26" spans="1:11" ht="17.25" thickBot="1" x14ac:dyDescent="0.35">
      <c r="A26" s="36" t="s">
        <v>167</v>
      </c>
      <c r="B26" s="37" t="s">
        <v>70</v>
      </c>
      <c r="C26" s="94">
        <v>18360</v>
      </c>
      <c r="D26" s="94">
        <v>18360</v>
      </c>
      <c r="E26" s="94">
        <v>18095</v>
      </c>
      <c r="F26" s="95">
        <f>D26-E26</f>
        <v>265</v>
      </c>
      <c r="G26" s="94">
        <v>12992</v>
      </c>
      <c r="H26" s="95">
        <f t="shared" si="1"/>
        <v>265</v>
      </c>
      <c r="I26" s="96">
        <f t="shared" si="2"/>
        <v>0</v>
      </c>
      <c r="J26" s="129">
        <v>5103</v>
      </c>
      <c r="K26" s="97">
        <v>18095</v>
      </c>
    </row>
    <row r="27" spans="1:11" ht="21" thickBot="1" x14ac:dyDescent="0.35">
      <c r="A27" s="2"/>
      <c r="B27" s="1"/>
      <c r="C27" s="133">
        <v>3</v>
      </c>
      <c r="D27" s="133">
        <v>4</v>
      </c>
      <c r="E27" s="133">
        <v>5</v>
      </c>
      <c r="F27" s="134" t="s">
        <v>93</v>
      </c>
      <c r="G27" s="133">
        <v>8</v>
      </c>
      <c r="H27" s="134" t="s">
        <v>92</v>
      </c>
      <c r="I27" s="134" t="s">
        <v>91</v>
      </c>
      <c r="J27" s="134">
        <v>15</v>
      </c>
      <c r="K27" s="134">
        <v>10</v>
      </c>
    </row>
    <row r="28" spans="1:11" ht="17.25" thickBot="1" x14ac:dyDescent="0.35">
      <c r="A28" s="132">
        <v>1</v>
      </c>
      <c r="B28" s="132" t="s">
        <v>26</v>
      </c>
      <c r="C28" s="138">
        <f>C30+C31+C32+C34+C36+C37+C38+C39+C40+C35+C59+C42+C43+C45+C46+C47+C49+C50+C51+C53+C54+C55+C56+C58+C61+C62+C63+C65+C66+C67+C68+C69</f>
        <v>1306891</v>
      </c>
      <c r="D28" s="138">
        <f t="shared" ref="D28:K28" si="4">D30+D31+D32+D34+D36+D37+D38+D39+D40+D35+D59+D42+D43+D45+D46+D47+D49+D50+D51+D53+D54+D55+D56+D58+D61+D62+D63+D65+D66+D67+D68+D69</f>
        <v>1023613</v>
      </c>
      <c r="E28" s="138">
        <f t="shared" si="4"/>
        <v>431740</v>
      </c>
      <c r="F28" s="138">
        <f t="shared" si="4"/>
        <v>591873</v>
      </c>
      <c r="G28" s="138">
        <f t="shared" si="4"/>
        <v>369948</v>
      </c>
      <c r="H28" s="138">
        <f t="shared" si="4"/>
        <v>875151</v>
      </c>
      <c r="I28" s="138">
        <f t="shared" si="4"/>
        <v>283278</v>
      </c>
      <c r="J28" s="138">
        <f t="shared" si="4"/>
        <v>61795</v>
      </c>
      <c r="K28" s="138">
        <f t="shared" si="4"/>
        <v>431740</v>
      </c>
    </row>
    <row r="29" spans="1:11" s="127" customFormat="1" x14ac:dyDescent="0.3">
      <c r="A29" s="98">
        <v>100</v>
      </c>
      <c r="B29" s="99" t="s">
        <v>27</v>
      </c>
      <c r="C29" s="89">
        <v>98500</v>
      </c>
      <c r="D29" s="89">
        <v>75235</v>
      </c>
      <c r="E29" s="89">
        <v>2988</v>
      </c>
      <c r="F29" s="62">
        <f>D29-E29</f>
        <v>72247</v>
      </c>
      <c r="G29" s="89">
        <v>2988</v>
      </c>
      <c r="H29" s="62">
        <f>C29-E29</f>
        <v>95512</v>
      </c>
      <c r="I29" s="91">
        <f t="shared" ref="I29:I69" si="5">C29-D29</f>
        <v>23265</v>
      </c>
      <c r="J29" s="100">
        <v>0</v>
      </c>
      <c r="K29" s="101">
        <v>2988</v>
      </c>
    </row>
    <row r="30" spans="1:11" x14ac:dyDescent="0.3">
      <c r="A30" s="13">
        <v>101</v>
      </c>
      <c r="B30" s="14" t="s">
        <v>166</v>
      </c>
      <c r="C30" s="38">
        <v>32080</v>
      </c>
      <c r="D30" s="38">
        <v>20875</v>
      </c>
      <c r="E30" s="38">
        <v>0</v>
      </c>
      <c r="F30" s="17">
        <f t="shared" ref="F30:F69" si="6">D30-E30</f>
        <v>20875</v>
      </c>
      <c r="G30" s="38">
        <v>0</v>
      </c>
      <c r="H30" s="17">
        <f t="shared" ref="H30:H63" si="7">C30-E30</f>
        <v>32080</v>
      </c>
      <c r="I30" s="43">
        <f t="shared" si="5"/>
        <v>11205</v>
      </c>
      <c r="J30" s="59">
        <v>0</v>
      </c>
      <c r="K30" s="52">
        <v>0</v>
      </c>
    </row>
    <row r="31" spans="1:11" x14ac:dyDescent="0.3">
      <c r="A31" s="13">
        <v>105</v>
      </c>
      <c r="B31" s="14" t="s">
        <v>165</v>
      </c>
      <c r="C31" s="38">
        <v>30371</v>
      </c>
      <c r="D31" s="38">
        <v>22100</v>
      </c>
      <c r="E31" s="38">
        <v>0</v>
      </c>
      <c r="F31" s="17">
        <f t="shared" si="6"/>
        <v>22100</v>
      </c>
      <c r="G31" s="38">
        <v>0</v>
      </c>
      <c r="H31" s="17">
        <f t="shared" si="7"/>
        <v>30371</v>
      </c>
      <c r="I31" s="43">
        <f t="shared" si="5"/>
        <v>8271</v>
      </c>
      <c r="J31" s="86">
        <v>0</v>
      </c>
      <c r="K31" s="52">
        <v>0</v>
      </c>
    </row>
    <row r="32" spans="1:11" x14ac:dyDescent="0.3">
      <c r="A32" s="13">
        <v>109</v>
      </c>
      <c r="B32" s="14" t="s">
        <v>164</v>
      </c>
      <c r="C32" s="38">
        <v>36049</v>
      </c>
      <c r="D32" s="38">
        <v>32260</v>
      </c>
      <c r="E32" s="38">
        <v>2988</v>
      </c>
      <c r="F32" s="17">
        <f t="shared" si="6"/>
        <v>29272</v>
      </c>
      <c r="G32" s="38">
        <v>2988</v>
      </c>
      <c r="H32" s="17">
        <f t="shared" si="7"/>
        <v>33061</v>
      </c>
      <c r="I32" s="43">
        <f t="shared" si="5"/>
        <v>3789</v>
      </c>
      <c r="J32" s="59">
        <v>0</v>
      </c>
      <c r="K32" s="52">
        <v>2988</v>
      </c>
    </row>
    <row r="33" spans="1:11" s="127" customFormat="1" x14ac:dyDescent="0.3">
      <c r="A33" s="13">
        <v>110</v>
      </c>
      <c r="B33" s="44" t="s">
        <v>74</v>
      </c>
      <c r="C33" s="42">
        <v>443450</v>
      </c>
      <c r="D33" s="42">
        <v>260717</v>
      </c>
      <c r="E33" s="42">
        <v>72861</v>
      </c>
      <c r="F33" s="17">
        <f t="shared" si="6"/>
        <v>187856</v>
      </c>
      <c r="G33" s="42">
        <v>66397</v>
      </c>
      <c r="H33" s="17">
        <f t="shared" si="7"/>
        <v>370589</v>
      </c>
      <c r="I33" s="43">
        <f t="shared" si="5"/>
        <v>182733</v>
      </c>
      <c r="J33" s="85">
        <v>6464</v>
      </c>
      <c r="K33" s="80">
        <v>72861</v>
      </c>
    </row>
    <row r="34" spans="1:11" x14ac:dyDescent="0.3">
      <c r="A34" s="13">
        <v>111</v>
      </c>
      <c r="B34" s="14" t="s">
        <v>28</v>
      </c>
      <c r="C34" s="38">
        <v>12750</v>
      </c>
      <c r="D34" s="38">
        <v>8164</v>
      </c>
      <c r="E34" s="38">
        <v>1212</v>
      </c>
      <c r="F34" s="17">
        <f t="shared" si="6"/>
        <v>6952</v>
      </c>
      <c r="G34" s="38">
        <v>1212</v>
      </c>
      <c r="H34" s="17">
        <f t="shared" si="7"/>
        <v>11538</v>
      </c>
      <c r="I34" s="43">
        <f t="shared" si="5"/>
        <v>4586</v>
      </c>
      <c r="J34" s="59">
        <v>0</v>
      </c>
      <c r="K34" s="52">
        <v>1212</v>
      </c>
    </row>
    <row r="35" spans="1:11" x14ac:dyDescent="0.3">
      <c r="A35" s="13">
        <v>112</v>
      </c>
      <c r="B35" s="14" t="s">
        <v>29</v>
      </c>
      <c r="C35" s="38">
        <v>27280</v>
      </c>
      <c r="D35" s="38">
        <v>16793</v>
      </c>
      <c r="E35" s="38">
        <v>2287</v>
      </c>
      <c r="F35" s="82">
        <f t="shared" si="6"/>
        <v>14506</v>
      </c>
      <c r="G35" s="38">
        <v>2287</v>
      </c>
      <c r="H35" s="17">
        <f t="shared" si="7"/>
        <v>24993</v>
      </c>
      <c r="I35" s="43">
        <f t="shared" si="5"/>
        <v>10487</v>
      </c>
      <c r="J35" s="59">
        <v>0</v>
      </c>
      <c r="K35" s="52">
        <v>2287</v>
      </c>
    </row>
    <row r="36" spans="1:11" x14ac:dyDescent="0.3">
      <c r="A36" s="13">
        <v>113</v>
      </c>
      <c r="B36" s="14" t="s">
        <v>30</v>
      </c>
      <c r="C36" s="38">
        <v>36730</v>
      </c>
      <c r="D36" s="38">
        <v>21735</v>
      </c>
      <c r="E36" s="38">
        <v>0</v>
      </c>
      <c r="F36" s="17">
        <f t="shared" si="6"/>
        <v>21735</v>
      </c>
      <c r="G36" s="38">
        <v>0</v>
      </c>
      <c r="H36" s="17">
        <f t="shared" si="7"/>
        <v>36730</v>
      </c>
      <c r="I36" s="43">
        <f t="shared" si="5"/>
        <v>14995</v>
      </c>
      <c r="J36" s="59">
        <v>0</v>
      </c>
      <c r="K36" s="52">
        <v>0</v>
      </c>
    </row>
    <row r="37" spans="1:11" x14ac:dyDescent="0.3">
      <c r="A37" s="13">
        <v>114</v>
      </c>
      <c r="B37" s="14" t="s">
        <v>31</v>
      </c>
      <c r="C37" s="40">
        <v>63510</v>
      </c>
      <c r="D37" s="40">
        <v>37100</v>
      </c>
      <c r="E37" s="40">
        <v>22284</v>
      </c>
      <c r="F37" s="17">
        <f t="shared" si="6"/>
        <v>14816</v>
      </c>
      <c r="G37" s="40">
        <v>22284</v>
      </c>
      <c r="H37" s="17">
        <f t="shared" si="7"/>
        <v>41226</v>
      </c>
      <c r="I37" s="43">
        <f t="shared" si="5"/>
        <v>26410</v>
      </c>
      <c r="J37" s="60">
        <v>0</v>
      </c>
      <c r="K37" s="52">
        <v>22284</v>
      </c>
    </row>
    <row r="38" spans="1:11" x14ac:dyDescent="0.3">
      <c r="A38" s="13">
        <v>115</v>
      </c>
      <c r="B38" s="14" t="s">
        <v>32</v>
      </c>
      <c r="C38" s="38">
        <v>140880</v>
      </c>
      <c r="D38" s="38">
        <v>82250</v>
      </c>
      <c r="E38" s="38">
        <v>47078</v>
      </c>
      <c r="F38" s="17">
        <f t="shared" si="6"/>
        <v>35172</v>
      </c>
      <c r="G38" s="38">
        <v>40614</v>
      </c>
      <c r="H38" s="17">
        <f t="shared" si="7"/>
        <v>93802</v>
      </c>
      <c r="I38" s="43">
        <f t="shared" si="5"/>
        <v>58630</v>
      </c>
      <c r="J38" s="59">
        <v>6464</v>
      </c>
      <c r="K38" s="52">
        <v>47078</v>
      </c>
    </row>
    <row r="39" spans="1:11" x14ac:dyDescent="0.3">
      <c r="A39" s="13">
        <v>116</v>
      </c>
      <c r="B39" s="14" t="s">
        <v>33</v>
      </c>
      <c r="C39" s="38">
        <v>162300</v>
      </c>
      <c r="D39" s="38">
        <v>94675</v>
      </c>
      <c r="E39" s="38">
        <v>0</v>
      </c>
      <c r="F39" s="17">
        <f t="shared" si="6"/>
        <v>94675</v>
      </c>
      <c r="G39" s="38">
        <v>0</v>
      </c>
      <c r="H39" s="17">
        <f t="shared" si="7"/>
        <v>162300</v>
      </c>
      <c r="I39" s="43">
        <f t="shared" si="5"/>
        <v>67625</v>
      </c>
      <c r="J39" s="59">
        <v>0</v>
      </c>
      <c r="K39" s="52">
        <v>0</v>
      </c>
    </row>
    <row r="40" spans="1:11" s="127" customFormat="1" x14ac:dyDescent="0.3">
      <c r="A40" s="13">
        <v>120</v>
      </c>
      <c r="B40" s="44" t="s">
        <v>34</v>
      </c>
      <c r="C40" s="42">
        <v>10000</v>
      </c>
      <c r="D40" s="42">
        <v>7000</v>
      </c>
      <c r="E40" s="42">
        <v>249</v>
      </c>
      <c r="F40" s="17">
        <f t="shared" si="6"/>
        <v>6751</v>
      </c>
      <c r="G40" s="42">
        <v>249</v>
      </c>
      <c r="H40" s="17">
        <f t="shared" si="7"/>
        <v>9751</v>
      </c>
      <c r="I40" s="43">
        <f t="shared" si="5"/>
        <v>3000</v>
      </c>
      <c r="J40" s="130">
        <v>0</v>
      </c>
      <c r="K40" s="43">
        <v>249</v>
      </c>
    </row>
    <row r="41" spans="1:11" s="127" customFormat="1" x14ac:dyDescent="0.3">
      <c r="A41" s="13">
        <v>130</v>
      </c>
      <c r="B41" s="44" t="s">
        <v>35</v>
      </c>
      <c r="C41" s="42">
        <v>52100</v>
      </c>
      <c r="D41" s="42">
        <v>39300</v>
      </c>
      <c r="E41" s="42">
        <v>9092</v>
      </c>
      <c r="F41" s="17">
        <f t="shared" si="6"/>
        <v>30208</v>
      </c>
      <c r="G41" s="42">
        <v>4478</v>
      </c>
      <c r="H41" s="17">
        <f t="shared" si="7"/>
        <v>43008</v>
      </c>
      <c r="I41" s="43">
        <f t="shared" si="5"/>
        <v>12800</v>
      </c>
      <c r="J41" s="130">
        <v>4614</v>
      </c>
      <c r="K41" s="43">
        <v>9092</v>
      </c>
    </row>
    <row r="42" spans="1:11" x14ac:dyDescent="0.3">
      <c r="A42" s="13">
        <v>131</v>
      </c>
      <c r="B42" s="14" t="s">
        <v>163</v>
      </c>
      <c r="C42" s="38">
        <v>12100</v>
      </c>
      <c r="D42" s="38">
        <v>11300</v>
      </c>
      <c r="E42" s="38">
        <v>0</v>
      </c>
      <c r="F42" s="17">
        <f t="shared" si="6"/>
        <v>11300</v>
      </c>
      <c r="G42" s="38">
        <v>0</v>
      </c>
      <c r="H42" s="17">
        <f t="shared" si="7"/>
        <v>12100</v>
      </c>
      <c r="I42" s="43">
        <f t="shared" si="5"/>
        <v>800</v>
      </c>
      <c r="J42" s="128">
        <v>0</v>
      </c>
      <c r="K42" s="39">
        <v>0</v>
      </c>
    </row>
    <row r="43" spans="1:11" x14ac:dyDescent="0.3">
      <c r="A43" s="13">
        <v>132</v>
      </c>
      <c r="B43" s="14" t="s">
        <v>162</v>
      </c>
      <c r="C43" s="38">
        <v>40000</v>
      </c>
      <c r="D43" s="38">
        <v>28000</v>
      </c>
      <c r="E43" s="38">
        <v>9092</v>
      </c>
      <c r="F43" s="17">
        <f t="shared" si="6"/>
        <v>18908</v>
      </c>
      <c r="G43" s="38">
        <v>4478</v>
      </c>
      <c r="H43" s="17">
        <f t="shared" si="7"/>
        <v>30908</v>
      </c>
      <c r="I43" s="43">
        <f t="shared" si="5"/>
        <v>12000</v>
      </c>
      <c r="J43" s="128">
        <v>4614</v>
      </c>
      <c r="K43" s="39">
        <v>9092</v>
      </c>
    </row>
    <row r="44" spans="1:11" s="127" customFormat="1" x14ac:dyDescent="0.3">
      <c r="A44" s="13">
        <v>140</v>
      </c>
      <c r="B44" s="44" t="s">
        <v>36</v>
      </c>
      <c r="C44" s="42">
        <v>90100</v>
      </c>
      <c r="D44" s="42">
        <v>63800</v>
      </c>
      <c r="E44" s="42">
        <v>31024</v>
      </c>
      <c r="F44" s="17">
        <f t="shared" si="6"/>
        <v>32776</v>
      </c>
      <c r="G44" s="42">
        <v>27901</v>
      </c>
      <c r="H44" s="17">
        <f t="shared" si="7"/>
        <v>59076</v>
      </c>
      <c r="I44" s="43">
        <f t="shared" si="5"/>
        <v>26300</v>
      </c>
      <c r="J44" s="130">
        <v>3123</v>
      </c>
      <c r="K44" s="43">
        <v>31024</v>
      </c>
    </row>
    <row r="45" spans="1:11" x14ac:dyDescent="0.3">
      <c r="A45" s="13">
        <v>141</v>
      </c>
      <c r="B45" s="14" t="s">
        <v>161</v>
      </c>
      <c r="C45" s="38">
        <v>76700</v>
      </c>
      <c r="D45" s="38">
        <v>53300</v>
      </c>
      <c r="E45" s="38">
        <v>24424</v>
      </c>
      <c r="F45" s="17">
        <f t="shared" si="6"/>
        <v>28876</v>
      </c>
      <c r="G45" s="38">
        <v>21301</v>
      </c>
      <c r="H45" s="17">
        <f t="shared" si="7"/>
        <v>52276</v>
      </c>
      <c r="I45" s="43">
        <f t="shared" si="5"/>
        <v>23400</v>
      </c>
      <c r="J45" s="128">
        <v>3123</v>
      </c>
      <c r="K45" s="39">
        <v>24424</v>
      </c>
    </row>
    <row r="46" spans="1:11" x14ac:dyDescent="0.3">
      <c r="A46" s="13">
        <v>142</v>
      </c>
      <c r="B46" s="14" t="s">
        <v>160</v>
      </c>
      <c r="C46" s="38">
        <v>13300</v>
      </c>
      <c r="D46" s="38">
        <v>10400</v>
      </c>
      <c r="E46" s="38">
        <v>6600</v>
      </c>
      <c r="F46" s="17">
        <f t="shared" si="6"/>
        <v>3800</v>
      </c>
      <c r="G46" s="38">
        <v>6600</v>
      </c>
      <c r="H46" s="17">
        <f t="shared" si="7"/>
        <v>6700</v>
      </c>
      <c r="I46" s="43">
        <f t="shared" si="5"/>
        <v>2900</v>
      </c>
      <c r="J46" s="128">
        <v>0</v>
      </c>
      <c r="K46" s="39">
        <v>6600</v>
      </c>
    </row>
    <row r="47" spans="1:11" x14ac:dyDescent="0.3">
      <c r="A47" s="13">
        <v>143</v>
      </c>
      <c r="B47" s="14" t="s">
        <v>159</v>
      </c>
      <c r="C47" s="38">
        <v>100</v>
      </c>
      <c r="D47" s="38">
        <v>100</v>
      </c>
      <c r="E47" s="38">
        <v>0</v>
      </c>
      <c r="F47" s="17">
        <f t="shared" si="6"/>
        <v>100</v>
      </c>
      <c r="G47" s="38">
        <v>0</v>
      </c>
      <c r="H47" s="17">
        <f t="shared" si="7"/>
        <v>100</v>
      </c>
      <c r="I47" s="43">
        <f t="shared" si="5"/>
        <v>0</v>
      </c>
      <c r="J47" s="128">
        <v>0</v>
      </c>
      <c r="K47" s="39">
        <v>0</v>
      </c>
    </row>
    <row r="48" spans="1:11" s="127" customFormat="1" x14ac:dyDescent="0.3">
      <c r="A48" s="13">
        <v>150</v>
      </c>
      <c r="B48" s="44" t="s">
        <v>37</v>
      </c>
      <c r="C48" s="42">
        <v>32642</v>
      </c>
      <c r="D48" s="42">
        <v>24902</v>
      </c>
      <c r="E48" s="42">
        <v>1108</v>
      </c>
      <c r="F48" s="17">
        <f t="shared" si="6"/>
        <v>23794</v>
      </c>
      <c r="G48" s="42">
        <v>1095</v>
      </c>
      <c r="H48" s="17">
        <f t="shared" si="7"/>
        <v>31534</v>
      </c>
      <c r="I48" s="43">
        <f t="shared" si="5"/>
        <v>7740</v>
      </c>
      <c r="J48" s="130">
        <v>13</v>
      </c>
      <c r="K48" s="43">
        <v>1108</v>
      </c>
    </row>
    <row r="49" spans="1:11" x14ac:dyDescent="0.3">
      <c r="A49" s="13">
        <v>151</v>
      </c>
      <c r="B49" s="14" t="s">
        <v>158</v>
      </c>
      <c r="C49" s="38">
        <v>21000</v>
      </c>
      <c r="D49" s="38">
        <v>16080</v>
      </c>
      <c r="E49" s="38">
        <v>1108</v>
      </c>
      <c r="F49" s="17">
        <f t="shared" si="6"/>
        <v>14972</v>
      </c>
      <c r="G49" s="38">
        <v>1095</v>
      </c>
      <c r="H49" s="82">
        <f t="shared" si="7"/>
        <v>19892</v>
      </c>
      <c r="I49" s="43">
        <f t="shared" si="5"/>
        <v>4920</v>
      </c>
      <c r="J49" s="131">
        <v>14</v>
      </c>
      <c r="K49" s="39">
        <v>1108</v>
      </c>
    </row>
    <row r="50" spans="1:11" x14ac:dyDescent="0.3">
      <c r="A50" s="13">
        <v>152</v>
      </c>
      <c r="B50" s="14" t="s">
        <v>157</v>
      </c>
      <c r="C50" s="38">
        <v>11642</v>
      </c>
      <c r="D50" s="38">
        <v>8822</v>
      </c>
      <c r="E50" s="38">
        <v>0</v>
      </c>
      <c r="F50" s="17">
        <f t="shared" si="6"/>
        <v>8822</v>
      </c>
      <c r="G50" s="38">
        <v>0</v>
      </c>
      <c r="H50" s="82">
        <f t="shared" si="7"/>
        <v>11642</v>
      </c>
      <c r="I50" s="43">
        <f t="shared" si="5"/>
        <v>2820</v>
      </c>
      <c r="J50" s="131">
        <v>0</v>
      </c>
      <c r="K50" s="39">
        <v>0</v>
      </c>
    </row>
    <row r="51" spans="1:11" x14ac:dyDescent="0.3">
      <c r="A51" s="13">
        <v>153</v>
      </c>
      <c r="B51" s="14" t="s">
        <v>156</v>
      </c>
      <c r="C51" s="38">
        <v>0</v>
      </c>
      <c r="D51" s="38">
        <v>0</v>
      </c>
      <c r="E51" s="38">
        <v>0</v>
      </c>
      <c r="F51" s="17">
        <f t="shared" si="6"/>
        <v>0</v>
      </c>
      <c r="G51" s="38">
        <v>0</v>
      </c>
      <c r="H51" s="82">
        <f t="shared" si="7"/>
        <v>0</v>
      </c>
      <c r="I51" s="43">
        <f t="shared" si="5"/>
        <v>0</v>
      </c>
      <c r="J51" s="131">
        <v>0</v>
      </c>
      <c r="K51" s="39">
        <v>0</v>
      </c>
    </row>
    <row r="52" spans="1:11" s="127" customFormat="1" x14ac:dyDescent="0.3">
      <c r="A52" s="13">
        <v>160</v>
      </c>
      <c r="B52" s="44" t="s">
        <v>38</v>
      </c>
      <c r="C52" s="45">
        <v>249419</v>
      </c>
      <c r="D52" s="45">
        <v>228169</v>
      </c>
      <c r="E52" s="45">
        <v>26860</v>
      </c>
      <c r="F52" s="17">
        <f t="shared" si="6"/>
        <v>201309</v>
      </c>
      <c r="G52" s="45">
        <v>26051</v>
      </c>
      <c r="H52" s="17">
        <f t="shared" si="7"/>
        <v>222559</v>
      </c>
      <c r="I52" s="43">
        <f t="shared" si="5"/>
        <v>21250</v>
      </c>
      <c r="J52" s="58">
        <v>809</v>
      </c>
      <c r="K52" s="49">
        <v>26860</v>
      </c>
    </row>
    <row r="53" spans="1:11" x14ac:dyDescent="0.3">
      <c r="A53" s="13">
        <v>162</v>
      </c>
      <c r="B53" s="14" t="s">
        <v>155</v>
      </c>
      <c r="C53" s="21">
        <v>5800</v>
      </c>
      <c r="D53" s="21">
        <v>4550</v>
      </c>
      <c r="E53" s="21">
        <v>135</v>
      </c>
      <c r="F53" s="17">
        <f t="shared" si="6"/>
        <v>4415</v>
      </c>
      <c r="G53" s="21">
        <v>0</v>
      </c>
      <c r="H53" s="17">
        <f t="shared" si="7"/>
        <v>5665</v>
      </c>
      <c r="I53" s="43">
        <f t="shared" si="5"/>
        <v>1250</v>
      </c>
      <c r="J53" s="57">
        <v>135</v>
      </c>
      <c r="K53" s="53">
        <v>135</v>
      </c>
    </row>
    <row r="54" spans="1:11" x14ac:dyDescent="0.3">
      <c r="A54" s="13">
        <v>164</v>
      </c>
      <c r="B54" s="14" t="s">
        <v>101</v>
      </c>
      <c r="C54" s="21">
        <v>50000</v>
      </c>
      <c r="D54" s="21">
        <v>35000</v>
      </c>
      <c r="E54" s="21">
        <v>0</v>
      </c>
      <c r="F54" s="17">
        <f t="shared" si="6"/>
        <v>35000</v>
      </c>
      <c r="G54" s="21">
        <v>0</v>
      </c>
      <c r="H54" s="17">
        <f t="shared" si="7"/>
        <v>50000</v>
      </c>
      <c r="I54" s="43">
        <f t="shared" si="5"/>
        <v>15000</v>
      </c>
      <c r="J54" s="57">
        <v>0</v>
      </c>
      <c r="K54" s="53">
        <v>0</v>
      </c>
    </row>
    <row r="55" spans="1:11" x14ac:dyDescent="0.3">
      <c r="A55" s="13">
        <v>165</v>
      </c>
      <c r="B55" s="14" t="s">
        <v>38</v>
      </c>
      <c r="C55" s="21">
        <v>2800</v>
      </c>
      <c r="D55" s="21">
        <v>2800</v>
      </c>
      <c r="E55" s="21">
        <v>280</v>
      </c>
      <c r="F55" s="17">
        <f t="shared" si="6"/>
        <v>2520</v>
      </c>
      <c r="G55" s="21">
        <v>280</v>
      </c>
      <c r="H55" s="17">
        <f t="shared" si="7"/>
        <v>2520</v>
      </c>
      <c r="I55" s="43">
        <f t="shared" si="5"/>
        <v>0</v>
      </c>
      <c r="J55" s="57">
        <v>0</v>
      </c>
      <c r="K55" s="53">
        <v>280</v>
      </c>
    </row>
    <row r="56" spans="1:11" x14ac:dyDescent="0.3">
      <c r="A56" s="13">
        <v>169</v>
      </c>
      <c r="B56" s="14" t="s">
        <v>154</v>
      </c>
      <c r="C56" s="21">
        <v>190819</v>
      </c>
      <c r="D56" s="21">
        <v>185819</v>
      </c>
      <c r="E56" s="21">
        <v>26445</v>
      </c>
      <c r="F56" s="17">
        <f t="shared" si="6"/>
        <v>159374</v>
      </c>
      <c r="G56" s="21">
        <v>25771</v>
      </c>
      <c r="H56" s="17">
        <f t="shared" si="7"/>
        <v>164374</v>
      </c>
      <c r="I56" s="43">
        <f t="shared" si="5"/>
        <v>5000</v>
      </c>
      <c r="J56" s="57">
        <v>674</v>
      </c>
      <c r="K56" s="53">
        <v>26445</v>
      </c>
    </row>
    <row r="57" spans="1:11" s="127" customFormat="1" x14ac:dyDescent="0.3">
      <c r="A57" s="13">
        <v>170</v>
      </c>
      <c r="B57" s="44" t="s">
        <v>75</v>
      </c>
      <c r="C57" s="45">
        <v>6000</v>
      </c>
      <c r="D57" s="45">
        <v>6000</v>
      </c>
      <c r="E57" s="45">
        <v>0</v>
      </c>
      <c r="F57" s="17">
        <f t="shared" si="6"/>
        <v>6000</v>
      </c>
      <c r="G57" s="45">
        <v>0</v>
      </c>
      <c r="H57" s="17">
        <f t="shared" si="7"/>
        <v>6000</v>
      </c>
      <c r="I57" s="43">
        <f t="shared" si="5"/>
        <v>0</v>
      </c>
      <c r="J57" s="84">
        <v>0</v>
      </c>
      <c r="K57" s="49">
        <v>0</v>
      </c>
    </row>
    <row r="58" spans="1:11" x14ac:dyDescent="0.3">
      <c r="A58" s="13">
        <v>171</v>
      </c>
      <c r="B58" s="14" t="s">
        <v>153</v>
      </c>
      <c r="C58" s="21">
        <v>6000</v>
      </c>
      <c r="D58" s="21">
        <v>6000</v>
      </c>
      <c r="E58" s="21">
        <v>0</v>
      </c>
      <c r="F58" s="82">
        <f t="shared" si="6"/>
        <v>6000</v>
      </c>
      <c r="G58" s="21">
        <v>0</v>
      </c>
      <c r="H58" s="82">
        <f t="shared" si="7"/>
        <v>6000</v>
      </c>
      <c r="I58" s="43">
        <f t="shared" si="5"/>
        <v>0</v>
      </c>
      <c r="J58" s="83">
        <v>0</v>
      </c>
      <c r="K58" s="53">
        <v>0</v>
      </c>
    </row>
    <row r="59" spans="1:11" x14ac:dyDescent="0.3">
      <c r="A59" s="13">
        <v>172</v>
      </c>
      <c r="B59" s="14" t="s">
        <v>76</v>
      </c>
      <c r="C59" s="21">
        <v>0</v>
      </c>
      <c r="D59" s="21">
        <v>0</v>
      </c>
      <c r="E59" s="21">
        <v>0</v>
      </c>
      <c r="F59" s="17">
        <f t="shared" si="6"/>
        <v>0</v>
      </c>
      <c r="G59" s="21">
        <v>0</v>
      </c>
      <c r="H59" s="17">
        <f t="shared" si="7"/>
        <v>0</v>
      </c>
      <c r="I59" s="43">
        <f t="shared" si="5"/>
        <v>0</v>
      </c>
      <c r="J59" s="83">
        <v>0</v>
      </c>
      <c r="K59" s="49">
        <v>0</v>
      </c>
    </row>
    <row r="60" spans="1:11" s="127" customFormat="1" x14ac:dyDescent="0.3">
      <c r="A60" s="13">
        <v>180</v>
      </c>
      <c r="B60" s="44" t="s">
        <v>39</v>
      </c>
      <c r="C60" s="45">
        <v>30000</v>
      </c>
      <c r="D60" s="45">
        <v>29810</v>
      </c>
      <c r="E60" s="45">
        <v>2373</v>
      </c>
      <c r="F60" s="17">
        <f t="shared" si="6"/>
        <v>27437</v>
      </c>
      <c r="G60" s="45">
        <v>2373</v>
      </c>
      <c r="H60" s="17">
        <f t="shared" si="7"/>
        <v>27627</v>
      </c>
      <c r="I60" s="43">
        <f t="shared" si="5"/>
        <v>190</v>
      </c>
      <c r="J60" s="58">
        <v>0</v>
      </c>
      <c r="K60" s="49">
        <v>2373</v>
      </c>
    </row>
    <row r="61" spans="1:11" x14ac:dyDescent="0.3">
      <c r="A61" s="13">
        <v>182</v>
      </c>
      <c r="B61" s="14" t="s">
        <v>152</v>
      </c>
      <c r="C61" s="21">
        <v>24300</v>
      </c>
      <c r="D61" s="21">
        <v>19810</v>
      </c>
      <c r="E61" s="21">
        <v>2373</v>
      </c>
      <c r="F61" s="82">
        <f t="shared" si="6"/>
        <v>17437</v>
      </c>
      <c r="G61" s="21">
        <v>2373</v>
      </c>
      <c r="H61" s="82">
        <f t="shared" si="7"/>
        <v>21927</v>
      </c>
      <c r="I61" s="43">
        <f t="shared" si="5"/>
        <v>4490</v>
      </c>
      <c r="J61" s="57">
        <v>0</v>
      </c>
      <c r="K61" s="53">
        <v>2373</v>
      </c>
    </row>
    <row r="62" spans="1:11" x14ac:dyDescent="0.3">
      <c r="A62" s="13">
        <v>185</v>
      </c>
      <c r="B62" s="14" t="s">
        <v>151</v>
      </c>
      <c r="C62" s="21">
        <v>4700</v>
      </c>
      <c r="D62" s="21">
        <v>3000</v>
      </c>
      <c r="E62" s="21">
        <v>0</v>
      </c>
      <c r="F62" s="82">
        <f t="shared" si="6"/>
        <v>3000</v>
      </c>
      <c r="G62" s="21">
        <v>0</v>
      </c>
      <c r="H62" s="82">
        <f t="shared" si="7"/>
        <v>4700</v>
      </c>
      <c r="I62" s="43">
        <f t="shared" si="5"/>
        <v>1700</v>
      </c>
      <c r="J62" s="57">
        <v>0</v>
      </c>
      <c r="K62" s="53">
        <v>0</v>
      </c>
    </row>
    <row r="63" spans="1:11" x14ac:dyDescent="0.3">
      <c r="A63" s="13">
        <v>189</v>
      </c>
      <c r="B63" s="14" t="s">
        <v>150</v>
      </c>
      <c r="C63" s="21">
        <v>1000</v>
      </c>
      <c r="D63" s="21">
        <v>1000</v>
      </c>
      <c r="E63" s="21">
        <v>0</v>
      </c>
      <c r="F63" s="82">
        <f t="shared" si="6"/>
        <v>1000</v>
      </c>
      <c r="G63" s="21">
        <v>0</v>
      </c>
      <c r="H63" s="82">
        <f t="shared" si="7"/>
        <v>1000</v>
      </c>
      <c r="I63" s="43">
        <f t="shared" si="5"/>
        <v>0</v>
      </c>
      <c r="J63" s="57">
        <v>0</v>
      </c>
      <c r="K63" s="53">
        <v>0</v>
      </c>
    </row>
    <row r="64" spans="1:11" s="127" customFormat="1" x14ac:dyDescent="0.3">
      <c r="A64" s="13">
        <v>190</v>
      </c>
      <c r="B64" s="44" t="s">
        <v>77</v>
      </c>
      <c r="C64" s="45">
        <v>294680</v>
      </c>
      <c r="D64" s="45">
        <v>294680</v>
      </c>
      <c r="E64" s="45">
        <v>285186</v>
      </c>
      <c r="F64" s="82">
        <f t="shared" si="6"/>
        <v>9494</v>
      </c>
      <c r="G64" s="45">
        <v>238415</v>
      </c>
      <c r="H64" s="17">
        <f>C64-E64</f>
        <v>9494</v>
      </c>
      <c r="I64" s="43">
        <f t="shared" si="5"/>
        <v>0</v>
      </c>
      <c r="J64" s="58">
        <v>46770</v>
      </c>
      <c r="K64" s="49">
        <v>285186</v>
      </c>
    </row>
    <row r="65" spans="1:11" x14ac:dyDescent="0.3">
      <c r="A65" s="13">
        <v>191</v>
      </c>
      <c r="B65" s="14" t="s">
        <v>149</v>
      </c>
      <c r="C65" s="21">
        <v>41000</v>
      </c>
      <c r="D65" s="21">
        <v>41000</v>
      </c>
      <c r="E65" s="21">
        <v>40445</v>
      </c>
      <c r="F65" s="82">
        <f t="shared" si="6"/>
        <v>555</v>
      </c>
      <c r="G65" s="21">
        <v>39445</v>
      </c>
      <c r="H65" s="17">
        <f t="shared" ref="H65:H69" si="8">C65-E65</f>
        <v>555</v>
      </c>
      <c r="I65" s="43">
        <f t="shared" si="5"/>
        <v>0</v>
      </c>
      <c r="J65" s="57">
        <v>1000</v>
      </c>
      <c r="K65" s="53">
        <v>40445</v>
      </c>
    </row>
    <row r="66" spans="1:11" x14ac:dyDescent="0.3">
      <c r="A66" s="13">
        <v>192</v>
      </c>
      <c r="B66" s="14" t="s">
        <v>74</v>
      </c>
      <c r="C66" s="21">
        <v>137261</v>
      </c>
      <c r="D66" s="21">
        <v>137261</v>
      </c>
      <c r="E66" s="21">
        <v>131037</v>
      </c>
      <c r="F66" s="82">
        <f t="shared" si="6"/>
        <v>6224</v>
      </c>
      <c r="G66" s="21">
        <v>128437</v>
      </c>
      <c r="H66" s="17">
        <f t="shared" si="8"/>
        <v>6224</v>
      </c>
      <c r="I66" s="43">
        <f t="shared" si="5"/>
        <v>0</v>
      </c>
      <c r="J66" s="57">
        <v>2600</v>
      </c>
      <c r="K66" s="53">
        <v>131037</v>
      </c>
    </row>
    <row r="67" spans="1:11" x14ac:dyDescent="0.3">
      <c r="A67" s="13">
        <v>194</v>
      </c>
      <c r="B67" s="14" t="s">
        <v>35</v>
      </c>
      <c r="C67" s="21">
        <v>13830</v>
      </c>
      <c r="D67" s="21">
        <v>13830</v>
      </c>
      <c r="E67" s="21">
        <v>13818</v>
      </c>
      <c r="F67" s="82">
        <f t="shared" si="6"/>
        <v>12</v>
      </c>
      <c r="G67" s="21">
        <v>13715</v>
      </c>
      <c r="H67" s="17">
        <f t="shared" si="8"/>
        <v>12</v>
      </c>
      <c r="I67" s="43">
        <f t="shared" si="5"/>
        <v>0</v>
      </c>
      <c r="J67" s="57">
        <v>104</v>
      </c>
      <c r="K67" s="53">
        <v>13818</v>
      </c>
    </row>
    <row r="68" spans="1:11" x14ac:dyDescent="0.3">
      <c r="A68" s="13">
        <v>195</v>
      </c>
      <c r="B68" s="14" t="s">
        <v>148</v>
      </c>
      <c r="C68" s="21">
        <v>5757</v>
      </c>
      <c r="D68" s="21">
        <v>5757</v>
      </c>
      <c r="E68" s="21">
        <v>5733</v>
      </c>
      <c r="F68" s="82">
        <f t="shared" si="6"/>
        <v>24</v>
      </c>
      <c r="G68" s="21">
        <v>5733</v>
      </c>
      <c r="H68" s="17">
        <f t="shared" si="8"/>
        <v>24</v>
      </c>
      <c r="I68" s="43">
        <f t="shared" si="5"/>
        <v>0</v>
      </c>
      <c r="J68" s="57">
        <v>0</v>
      </c>
      <c r="K68" s="53">
        <v>5733</v>
      </c>
    </row>
    <row r="69" spans="1:11" ht="17.25" thickBot="1" x14ac:dyDescent="0.35">
      <c r="A69" s="13">
        <v>197</v>
      </c>
      <c r="B69" s="14" t="s">
        <v>38</v>
      </c>
      <c r="C69" s="102">
        <v>96832</v>
      </c>
      <c r="D69" s="102">
        <v>96832</v>
      </c>
      <c r="E69" s="102">
        <v>94152</v>
      </c>
      <c r="F69" s="103">
        <f t="shared" si="6"/>
        <v>2680</v>
      </c>
      <c r="G69" s="102">
        <v>51086</v>
      </c>
      <c r="H69" s="61">
        <f t="shared" si="8"/>
        <v>2680</v>
      </c>
      <c r="I69" s="96">
        <f t="shared" si="5"/>
        <v>0</v>
      </c>
      <c r="J69" s="104">
        <v>43067</v>
      </c>
      <c r="K69" s="105">
        <v>94152</v>
      </c>
    </row>
    <row r="70" spans="1:11" ht="21" thickBot="1" x14ac:dyDescent="0.35">
      <c r="A70" s="3"/>
      <c r="B70" s="1"/>
      <c r="C70" s="133">
        <v>3</v>
      </c>
      <c r="D70" s="133">
        <v>4</v>
      </c>
      <c r="E70" s="133">
        <v>5</v>
      </c>
      <c r="F70" s="134" t="s">
        <v>93</v>
      </c>
      <c r="G70" s="133">
        <v>8</v>
      </c>
      <c r="H70" s="134" t="s">
        <v>92</v>
      </c>
      <c r="I70" s="134" t="s">
        <v>91</v>
      </c>
      <c r="J70" s="134">
        <v>15</v>
      </c>
      <c r="K70" s="134">
        <v>10</v>
      </c>
    </row>
    <row r="71" spans="1:11" ht="17.25" thickBot="1" x14ac:dyDescent="0.35">
      <c r="A71" s="141" t="s">
        <v>3</v>
      </c>
      <c r="B71" s="141" t="s">
        <v>40</v>
      </c>
      <c r="C71" s="142" t="s">
        <v>90</v>
      </c>
      <c r="D71" s="142" t="s">
        <v>89</v>
      </c>
      <c r="E71" s="142" t="s">
        <v>88</v>
      </c>
      <c r="F71" s="142" t="s">
        <v>87</v>
      </c>
      <c r="G71" s="142" t="s">
        <v>86</v>
      </c>
      <c r="H71" s="142" t="s">
        <v>85</v>
      </c>
      <c r="I71" s="142" t="s">
        <v>84</v>
      </c>
      <c r="J71" s="142" t="s">
        <v>83</v>
      </c>
      <c r="K71" s="142" t="s">
        <v>82</v>
      </c>
    </row>
    <row r="72" spans="1:11" ht="17.25" thickBot="1" x14ac:dyDescent="0.35">
      <c r="A72" s="132">
        <v>2</v>
      </c>
      <c r="B72" s="132" t="s">
        <v>41</v>
      </c>
      <c r="C72" s="138">
        <f>C74+C75+C77+C78+C79+C81+C82+C83+C84+C86+C87+C88+C90+C91+C92+C93+C95+C96+C97+C98+C99+C101+C100+C102+C103+C104+C105+C106+C107+C109+C110+C111+C112+C113+C114+C116+C117+C118+C119+C120+C121</f>
        <v>697952</v>
      </c>
      <c r="D72" s="138">
        <f t="shared" ref="D72:K72" si="9">D74+D75+D77+D78+D79+D81+D82+D83+D84+D86+D87+D88+D90+D91+D92+D93+D95+D96+D97+D98+D99+D101+D100+D102+D103+D104+D105+D106+D107+D109+D110+D111+D112+D113+D114+D116+D117+D118+D119+D120+D121</f>
        <v>549562</v>
      </c>
      <c r="E72" s="138">
        <f t="shared" si="9"/>
        <v>152169</v>
      </c>
      <c r="F72" s="138">
        <f t="shared" si="9"/>
        <v>397393</v>
      </c>
      <c r="G72" s="138">
        <f t="shared" si="9"/>
        <v>130581</v>
      </c>
      <c r="H72" s="138">
        <f t="shared" si="9"/>
        <v>148390</v>
      </c>
      <c r="I72" s="138">
        <f t="shared" si="9"/>
        <v>148390</v>
      </c>
      <c r="J72" s="138">
        <f t="shared" si="9"/>
        <v>14729</v>
      </c>
      <c r="K72" s="138">
        <f t="shared" si="9"/>
        <v>143712</v>
      </c>
    </row>
    <row r="73" spans="1:11" s="127" customFormat="1" x14ac:dyDescent="0.3">
      <c r="A73" s="98">
        <v>200</v>
      </c>
      <c r="B73" s="99" t="s">
        <v>42</v>
      </c>
      <c r="C73" s="106">
        <v>29000</v>
      </c>
      <c r="D73" s="106">
        <v>21000</v>
      </c>
      <c r="E73" s="106">
        <v>9496</v>
      </c>
      <c r="F73" s="62">
        <f>D73-E73</f>
        <v>11504</v>
      </c>
      <c r="G73" s="106">
        <v>9496</v>
      </c>
      <c r="H73" s="62">
        <f>C73-D73</f>
        <v>8000</v>
      </c>
      <c r="I73" s="91">
        <f t="shared" ref="I73:I121" si="10">C73-D73</f>
        <v>8000</v>
      </c>
      <c r="J73" s="107">
        <v>0</v>
      </c>
      <c r="K73" s="101">
        <v>9496</v>
      </c>
    </row>
    <row r="74" spans="1:11" x14ac:dyDescent="0.3">
      <c r="A74" s="13">
        <v>201</v>
      </c>
      <c r="B74" s="14" t="s">
        <v>147</v>
      </c>
      <c r="C74" s="21">
        <v>23500</v>
      </c>
      <c r="D74" s="21">
        <v>16100</v>
      </c>
      <c r="E74" s="21">
        <v>6573</v>
      </c>
      <c r="F74" s="17">
        <f t="shared" ref="F74:F121" si="11">D74-E74</f>
        <v>9527</v>
      </c>
      <c r="G74" s="21">
        <v>6573</v>
      </c>
      <c r="H74" s="17">
        <f t="shared" ref="H74:H121" si="12">C74-D74</f>
        <v>7400</v>
      </c>
      <c r="I74" s="43">
        <f t="shared" si="10"/>
        <v>7400</v>
      </c>
      <c r="J74" s="55">
        <v>0</v>
      </c>
      <c r="K74" s="53">
        <v>6573</v>
      </c>
    </row>
    <row r="75" spans="1:11" x14ac:dyDescent="0.3">
      <c r="A75" s="13">
        <v>203</v>
      </c>
      <c r="B75" s="14" t="s">
        <v>146</v>
      </c>
      <c r="C75" s="21">
        <v>5500</v>
      </c>
      <c r="D75" s="21">
        <v>4900</v>
      </c>
      <c r="E75" s="21">
        <v>2923</v>
      </c>
      <c r="F75" s="17">
        <f t="shared" si="11"/>
        <v>1977</v>
      </c>
      <c r="G75" s="21">
        <v>2923</v>
      </c>
      <c r="H75" s="17">
        <f t="shared" si="12"/>
        <v>600</v>
      </c>
      <c r="I75" s="43">
        <f t="shared" si="10"/>
        <v>600</v>
      </c>
      <c r="J75" s="55">
        <v>0</v>
      </c>
      <c r="K75" s="53">
        <v>2923</v>
      </c>
    </row>
    <row r="76" spans="1:11" s="127" customFormat="1" x14ac:dyDescent="0.3">
      <c r="A76" s="13">
        <v>210</v>
      </c>
      <c r="B76" s="44" t="s">
        <v>43</v>
      </c>
      <c r="C76" s="45">
        <v>40300</v>
      </c>
      <c r="D76" s="45">
        <v>37400</v>
      </c>
      <c r="E76" s="45">
        <v>7521</v>
      </c>
      <c r="F76" s="17">
        <f t="shared" si="11"/>
        <v>29879</v>
      </c>
      <c r="G76" s="45">
        <v>5366</v>
      </c>
      <c r="H76" s="17">
        <f t="shared" si="12"/>
        <v>2900</v>
      </c>
      <c r="I76" s="43">
        <f t="shared" si="10"/>
        <v>2900</v>
      </c>
      <c r="J76" s="81">
        <v>2156</v>
      </c>
      <c r="K76" s="49">
        <v>7521</v>
      </c>
    </row>
    <row r="77" spans="1:11" x14ac:dyDescent="0.3">
      <c r="A77" s="13">
        <v>211</v>
      </c>
      <c r="B77" s="14" t="s">
        <v>145</v>
      </c>
      <c r="C77" s="21">
        <v>10500</v>
      </c>
      <c r="D77" s="21">
        <v>9900</v>
      </c>
      <c r="E77" s="21">
        <v>1722</v>
      </c>
      <c r="F77" s="17">
        <f t="shared" si="11"/>
        <v>8178</v>
      </c>
      <c r="G77" s="21">
        <v>48</v>
      </c>
      <c r="H77" s="17">
        <f t="shared" si="12"/>
        <v>600</v>
      </c>
      <c r="I77" s="43">
        <f t="shared" si="10"/>
        <v>600</v>
      </c>
      <c r="J77" s="55">
        <v>1674</v>
      </c>
      <c r="K77" s="53">
        <v>1722</v>
      </c>
    </row>
    <row r="78" spans="1:11" x14ac:dyDescent="0.3">
      <c r="A78" s="13">
        <v>212</v>
      </c>
      <c r="B78" s="14" t="s">
        <v>144</v>
      </c>
      <c r="C78" s="21">
        <v>4900</v>
      </c>
      <c r="D78" s="21">
        <v>3800</v>
      </c>
      <c r="E78" s="21">
        <v>0</v>
      </c>
      <c r="F78" s="17">
        <f t="shared" si="11"/>
        <v>3800</v>
      </c>
      <c r="G78" s="21">
        <v>0</v>
      </c>
      <c r="H78" s="17">
        <f t="shared" si="12"/>
        <v>1100</v>
      </c>
      <c r="I78" s="43">
        <f t="shared" si="10"/>
        <v>1100</v>
      </c>
      <c r="J78" s="55">
        <v>0</v>
      </c>
      <c r="K78" s="53">
        <v>0</v>
      </c>
    </row>
    <row r="79" spans="1:11" x14ac:dyDescent="0.3">
      <c r="A79" s="13">
        <v>214</v>
      </c>
      <c r="B79" s="14" t="s">
        <v>143</v>
      </c>
      <c r="C79" s="21">
        <v>24900</v>
      </c>
      <c r="D79" s="21">
        <v>23700</v>
      </c>
      <c r="E79" s="21">
        <v>5799</v>
      </c>
      <c r="F79" s="17">
        <f t="shared" si="11"/>
        <v>17901</v>
      </c>
      <c r="G79" s="21">
        <v>5318</v>
      </c>
      <c r="H79" s="17">
        <f t="shared" si="12"/>
        <v>1200</v>
      </c>
      <c r="I79" s="43">
        <f t="shared" si="10"/>
        <v>1200</v>
      </c>
      <c r="J79" s="55">
        <v>482</v>
      </c>
      <c r="K79" s="53">
        <v>5799</v>
      </c>
    </row>
    <row r="80" spans="1:11" s="127" customFormat="1" x14ac:dyDescent="0.3">
      <c r="A80" s="13">
        <v>220</v>
      </c>
      <c r="B80" s="44" t="s">
        <v>44</v>
      </c>
      <c r="C80" s="45">
        <v>244200</v>
      </c>
      <c r="D80" s="45">
        <v>154930</v>
      </c>
      <c r="E80" s="45">
        <v>40279</v>
      </c>
      <c r="F80" s="17">
        <f t="shared" si="11"/>
        <v>114651</v>
      </c>
      <c r="G80" s="45">
        <v>40279</v>
      </c>
      <c r="H80" s="17">
        <f t="shared" si="12"/>
        <v>89270</v>
      </c>
      <c r="I80" s="43">
        <f t="shared" si="10"/>
        <v>89270</v>
      </c>
      <c r="J80" s="81">
        <v>0</v>
      </c>
      <c r="K80" s="53">
        <v>40279</v>
      </c>
    </row>
    <row r="81" spans="1:11" x14ac:dyDescent="0.3">
      <c r="A81" s="13">
        <v>221</v>
      </c>
      <c r="B81" s="14" t="s">
        <v>142</v>
      </c>
      <c r="C81" s="21">
        <v>110400</v>
      </c>
      <c r="D81" s="21">
        <v>69650</v>
      </c>
      <c r="E81" s="21">
        <v>29477</v>
      </c>
      <c r="F81" s="17">
        <f t="shared" si="11"/>
        <v>40173</v>
      </c>
      <c r="G81" s="21">
        <v>29477</v>
      </c>
      <c r="H81" s="17">
        <f t="shared" si="12"/>
        <v>40750</v>
      </c>
      <c r="I81" s="43">
        <f t="shared" si="10"/>
        <v>40750</v>
      </c>
      <c r="J81" s="55">
        <v>0</v>
      </c>
      <c r="K81" s="53">
        <v>29477</v>
      </c>
    </row>
    <row r="82" spans="1:11" x14ac:dyDescent="0.3">
      <c r="A82" s="13">
        <v>222</v>
      </c>
      <c r="B82" s="14" t="s">
        <v>141</v>
      </c>
      <c r="C82" s="21">
        <v>4000</v>
      </c>
      <c r="D82" s="21">
        <v>2800</v>
      </c>
      <c r="E82" s="21">
        <v>108</v>
      </c>
      <c r="F82" s="17">
        <f t="shared" si="11"/>
        <v>2692</v>
      </c>
      <c r="G82" s="21">
        <v>108</v>
      </c>
      <c r="H82" s="17">
        <f t="shared" si="12"/>
        <v>1200</v>
      </c>
      <c r="I82" s="43">
        <f t="shared" si="10"/>
        <v>1200</v>
      </c>
      <c r="J82" s="55">
        <v>0</v>
      </c>
      <c r="K82" s="53">
        <v>108</v>
      </c>
    </row>
    <row r="83" spans="1:11" x14ac:dyDescent="0.3">
      <c r="A83" s="13">
        <v>223</v>
      </c>
      <c r="B83" s="14" t="s">
        <v>140</v>
      </c>
      <c r="C83" s="21">
        <v>109200</v>
      </c>
      <c r="D83" s="21">
        <v>68180</v>
      </c>
      <c r="E83" s="21">
        <v>10646</v>
      </c>
      <c r="F83" s="17">
        <f t="shared" si="11"/>
        <v>57534</v>
      </c>
      <c r="G83" s="21">
        <v>10646</v>
      </c>
      <c r="H83" s="17">
        <f t="shared" si="12"/>
        <v>41020</v>
      </c>
      <c r="I83" s="43">
        <f t="shared" si="10"/>
        <v>41020</v>
      </c>
      <c r="J83" s="55">
        <v>0</v>
      </c>
      <c r="K83" s="53">
        <v>10646</v>
      </c>
    </row>
    <row r="84" spans="1:11" x14ac:dyDescent="0.3">
      <c r="A84" s="13">
        <v>224</v>
      </c>
      <c r="B84" s="14" t="s">
        <v>139</v>
      </c>
      <c r="C84" s="21">
        <v>20600</v>
      </c>
      <c r="D84" s="21">
        <v>14300</v>
      </c>
      <c r="E84" s="21">
        <v>49</v>
      </c>
      <c r="F84" s="17">
        <f t="shared" si="11"/>
        <v>14251</v>
      </c>
      <c r="G84" s="21">
        <v>49</v>
      </c>
      <c r="H84" s="17">
        <f t="shared" si="12"/>
        <v>6300</v>
      </c>
      <c r="I84" s="43">
        <f t="shared" si="10"/>
        <v>6300</v>
      </c>
      <c r="J84" s="55">
        <v>0</v>
      </c>
      <c r="K84" s="53">
        <v>49</v>
      </c>
    </row>
    <row r="85" spans="1:11" s="127" customFormat="1" x14ac:dyDescent="0.3">
      <c r="A85" s="13">
        <v>230</v>
      </c>
      <c r="B85" s="44" t="s">
        <v>45</v>
      </c>
      <c r="C85" s="45">
        <v>30100</v>
      </c>
      <c r="D85" s="45">
        <v>18900</v>
      </c>
      <c r="E85" s="45">
        <v>4452</v>
      </c>
      <c r="F85" s="17">
        <f t="shared" si="11"/>
        <v>14448</v>
      </c>
      <c r="G85" s="45">
        <v>4452</v>
      </c>
      <c r="H85" s="17">
        <f t="shared" si="12"/>
        <v>11200</v>
      </c>
      <c r="I85" s="43">
        <f t="shared" si="10"/>
        <v>11200</v>
      </c>
      <c r="J85" s="81">
        <v>0</v>
      </c>
      <c r="K85" s="53">
        <v>4452</v>
      </c>
    </row>
    <row r="86" spans="1:11" x14ac:dyDescent="0.3">
      <c r="A86" s="13">
        <v>231</v>
      </c>
      <c r="B86" s="14" t="s">
        <v>138</v>
      </c>
      <c r="C86" s="21">
        <v>12300</v>
      </c>
      <c r="D86" s="21">
        <v>10100</v>
      </c>
      <c r="E86" s="21">
        <v>3789</v>
      </c>
      <c r="F86" s="17">
        <f t="shared" si="11"/>
        <v>6311</v>
      </c>
      <c r="G86" s="21">
        <v>3789</v>
      </c>
      <c r="H86" s="17">
        <f t="shared" si="12"/>
        <v>2200</v>
      </c>
      <c r="I86" s="43">
        <f t="shared" si="10"/>
        <v>2200</v>
      </c>
      <c r="J86" s="55">
        <v>0</v>
      </c>
      <c r="K86" s="53">
        <v>3789</v>
      </c>
    </row>
    <row r="87" spans="1:11" x14ac:dyDescent="0.3">
      <c r="A87" s="13">
        <v>232</v>
      </c>
      <c r="B87" s="14" t="s">
        <v>137</v>
      </c>
      <c r="C87" s="21">
        <v>8500</v>
      </c>
      <c r="D87" s="21">
        <v>4300</v>
      </c>
      <c r="E87" s="21">
        <v>635</v>
      </c>
      <c r="F87" s="17">
        <f t="shared" si="11"/>
        <v>3665</v>
      </c>
      <c r="G87" s="21">
        <v>635</v>
      </c>
      <c r="H87" s="17">
        <f t="shared" si="12"/>
        <v>4200</v>
      </c>
      <c r="I87" s="43">
        <f t="shared" si="10"/>
        <v>4200</v>
      </c>
      <c r="J87" s="55">
        <v>0</v>
      </c>
      <c r="K87" s="53">
        <v>635</v>
      </c>
    </row>
    <row r="88" spans="1:11" x14ac:dyDescent="0.3">
      <c r="A88" s="13">
        <v>239</v>
      </c>
      <c r="B88" s="14" t="s">
        <v>136</v>
      </c>
      <c r="C88" s="21">
        <v>9300</v>
      </c>
      <c r="D88" s="21">
        <v>4500</v>
      </c>
      <c r="E88" s="21">
        <v>28</v>
      </c>
      <c r="F88" s="17">
        <f t="shared" si="11"/>
        <v>4472</v>
      </c>
      <c r="G88" s="21">
        <v>28</v>
      </c>
      <c r="H88" s="17">
        <f t="shared" si="12"/>
        <v>4800</v>
      </c>
      <c r="I88" s="43">
        <f t="shared" si="10"/>
        <v>4800</v>
      </c>
      <c r="J88" s="55">
        <v>0</v>
      </c>
      <c r="K88" s="53">
        <v>28</v>
      </c>
    </row>
    <row r="89" spans="1:11" s="127" customFormat="1" x14ac:dyDescent="0.3">
      <c r="A89" s="13">
        <v>240</v>
      </c>
      <c r="B89" s="44" t="s">
        <v>46</v>
      </c>
      <c r="C89" s="45">
        <v>39900</v>
      </c>
      <c r="D89" s="45">
        <v>34100</v>
      </c>
      <c r="E89" s="45">
        <v>5408</v>
      </c>
      <c r="F89" s="17">
        <f t="shared" si="11"/>
        <v>28692</v>
      </c>
      <c r="G89" s="45">
        <v>4768</v>
      </c>
      <c r="H89" s="17">
        <f t="shared" si="12"/>
        <v>5800</v>
      </c>
      <c r="I89" s="43">
        <f t="shared" si="10"/>
        <v>5800</v>
      </c>
      <c r="J89" s="81">
        <v>639</v>
      </c>
      <c r="K89" s="49">
        <v>5408</v>
      </c>
    </row>
    <row r="90" spans="1:11" x14ac:dyDescent="0.3">
      <c r="A90" s="13">
        <v>242</v>
      </c>
      <c r="B90" s="14" t="s">
        <v>135</v>
      </c>
      <c r="C90" s="21">
        <v>5000</v>
      </c>
      <c r="D90" s="21">
        <v>4000</v>
      </c>
      <c r="E90" s="21">
        <v>7</v>
      </c>
      <c r="F90" s="17">
        <f t="shared" si="11"/>
        <v>3993</v>
      </c>
      <c r="G90" s="21">
        <v>7</v>
      </c>
      <c r="H90" s="17">
        <f t="shared" si="12"/>
        <v>1000</v>
      </c>
      <c r="I90" s="43">
        <f t="shared" si="10"/>
        <v>1000</v>
      </c>
      <c r="J90" s="55">
        <v>0</v>
      </c>
      <c r="K90" s="53">
        <v>7</v>
      </c>
    </row>
    <row r="91" spans="1:11" x14ac:dyDescent="0.3">
      <c r="A91" s="13">
        <v>243</v>
      </c>
      <c r="B91" s="14" t="s">
        <v>134</v>
      </c>
      <c r="C91" s="21">
        <v>11000</v>
      </c>
      <c r="D91" s="21">
        <v>7000</v>
      </c>
      <c r="E91" s="21">
        <v>52</v>
      </c>
      <c r="F91" s="17">
        <f t="shared" si="11"/>
        <v>6948</v>
      </c>
      <c r="G91" s="21">
        <v>152</v>
      </c>
      <c r="H91" s="17">
        <f t="shared" si="12"/>
        <v>4000</v>
      </c>
      <c r="I91" s="43">
        <f t="shared" si="10"/>
        <v>4000</v>
      </c>
      <c r="J91" s="55">
        <v>0</v>
      </c>
      <c r="K91" s="53">
        <v>152</v>
      </c>
    </row>
    <row r="92" spans="1:11" x14ac:dyDescent="0.3">
      <c r="A92" s="13">
        <v>244</v>
      </c>
      <c r="B92" s="14" t="s">
        <v>133</v>
      </c>
      <c r="C92" s="21">
        <v>2900</v>
      </c>
      <c r="D92" s="21">
        <v>2900</v>
      </c>
      <c r="E92" s="21">
        <v>99</v>
      </c>
      <c r="F92" s="17">
        <f t="shared" si="11"/>
        <v>2801</v>
      </c>
      <c r="G92" s="21">
        <v>99</v>
      </c>
      <c r="H92" s="17">
        <f t="shared" si="12"/>
        <v>0</v>
      </c>
      <c r="I92" s="43">
        <f t="shared" si="10"/>
        <v>0</v>
      </c>
      <c r="J92" s="55">
        <v>0</v>
      </c>
      <c r="K92" s="53">
        <v>99</v>
      </c>
    </row>
    <row r="93" spans="1:11" x14ac:dyDescent="0.3">
      <c r="A93" s="13">
        <v>249</v>
      </c>
      <c r="B93" s="14" t="s">
        <v>132</v>
      </c>
      <c r="C93" s="21">
        <v>21000</v>
      </c>
      <c r="D93" s="21">
        <v>20200</v>
      </c>
      <c r="E93" s="21">
        <v>5149</v>
      </c>
      <c r="F93" s="17">
        <f t="shared" si="11"/>
        <v>15051</v>
      </c>
      <c r="G93" s="21">
        <v>4510</v>
      </c>
      <c r="H93" s="17">
        <f t="shared" si="12"/>
        <v>800</v>
      </c>
      <c r="I93" s="43">
        <f t="shared" si="10"/>
        <v>800</v>
      </c>
      <c r="J93" s="55">
        <v>639</v>
      </c>
      <c r="K93" s="53">
        <v>5149</v>
      </c>
    </row>
    <row r="94" spans="1:11" s="127" customFormat="1" x14ac:dyDescent="0.3">
      <c r="A94" s="13">
        <v>250</v>
      </c>
      <c r="B94" s="44" t="s">
        <v>47</v>
      </c>
      <c r="C94" s="45">
        <v>29400</v>
      </c>
      <c r="D94" s="45">
        <v>27700</v>
      </c>
      <c r="E94" s="45">
        <v>1599</v>
      </c>
      <c r="F94" s="17">
        <f t="shared" si="11"/>
        <v>26101</v>
      </c>
      <c r="G94" s="45">
        <v>1599</v>
      </c>
      <c r="H94" s="17">
        <f t="shared" si="12"/>
        <v>1700</v>
      </c>
      <c r="I94" s="43">
        <f t="shared" si="10"/>
        <v>1700</v>
      </c>
      <c r="J94" s="81">
        <v>0</v>
      </c>
      <c r="K94" s="49">
        <v>0</v>
      </c>
    </row>
    <row r="95" spans="1:11" x14ac:dyDescent="0.3">
      <c r="A95" s="13">
        <v>252</v>
      </c>
      <c r="B95" s="14" t="s">
        <v>131</v>
      </c>
      <c r="C95" s="21">
        <v>1000</v>
      </c>
      <c r="D95" s="21">
        <v>1000</v>
      </c>
      <c r="E95" s="21">
        <v>0</v>
      </c>
      <c r="F95" s="17">
        <f t="shared" si="11"/>
        <v>1000</v>
      </c>
      <c r="G95" s="21">
        <v>0</v>
      </c>
      <c r="H95" s="17">
        <f t="shared" si="12"/>
        <v>0</v>
      </c>
      <c r="I95" s="43">
        <f t="shared" si="10"/>
        <v>0</v>
      </c>
      <c r="J95" s="55">
        <v>0</v>
      </c>
      <c r="K95" s="53">
        <v>0</v>
      </c>
    </row>
    <row r="96" spans="1:11" x14ac:dyDescent="0.3">
      <c r="A96" s="13">
        <v>253</v>
      </c>
      <c r="B96" s="14" t="s">
        <v>130</v>
      </c>
      <c r="C96" s="21">
        <v>2500</v>
      </c>
      <c r="D96" s="21">
        <v>2500</v>
      </c>
      <c r="E96" s="21">
        <v>0</v>
      </c>
      <c r="F96" s="17">
        <f t="shared" si="11"/>
        <v>2500</v>
      </c>
      <c r="G96" s="21">
        <v>0</v>
      </c>
      <c r="H96" s="17">
        <f t="shared" si="12"/>
        <v>0</v>
      </c>
      <c r="I96" s="43">
        <f t="shared" si="10"/>
        <v>0</v>
      </c>
      <c r="J96" s="55">
        <v>0</v>
      </c>
      <c r="K96" s="53">
        <v>0</v>
      </c>
    </row>
    <row r="97" spans="1:11" x14ac:dyDescent="0.3">
      <c r="A97" s="13">
        <v>254</v>
      </c>
      <c r="B97" s="14" t="s">
        <v>129</v>
      </c>
      <c r="C97" s="21">
        <v>1000</v>
      </c>
      <c r="D97" s="21">
        <v>1000</v>
      </c>
      <c r="E97" s="21">
        <v>70</v>
      </c>
      <c r="F97" s="17">
        <f t="shared" si="11"/>
        <v>930</v>
      </c>
      <c r="G97" s="21">
        <v>70</v>
      </c>
      <c r="H97" s="17">
        <f t="shared" si="12"/>
        <v>0</v>
      </c>
      <c r="I97" s="43">
        <f t="shared" si="10"/>
        <v>0</v>
      </c>
      <c r="J97" s="55">
        <v>0</v>
      </c>
      <c r="K97" s="53">
        <v>0</v>
      </c>
    </row>
    <row r="98" spans="1:11" x14ac:dyDescent="0.3">
      <c r="A98" s="13">
        <v>255</v>
      </c>
      <c r="B98" s="14" t="s">
        <v>128</v>
      </c>
      <c r="C98" s="21">
        <v>9500</v>
      </c>
      <c r="D98" s="21">
        <v>9500</v>
      </c>
      <c r="E98" s="21">
        <v>523</v>
      </c>
      <c r="F98" s="17">
        <f t="shared" si="11"/>
        <v>8977</v>
      </c>
      <c r="G98" s="21">
        <v>523</v>
      </c>
      <c r="H98" s="17">
        <f t="shared" si="12"/>
        <v>0</v>
      </c>
      <c r="I98" s="43">
        <f t="shared" si="10"/>
        <v>0</v>
      </c>
      <c r="J98" s="55">
        <v>0</v>
      </c>
      <c r="K98" s="53">
        <v>0</v>
      </c>
    </row>
    <row r="99" spans="1:11" x14ac:dyDescent="0.3">
      <c r="A99" s="13">
        <v>256</v>
      </c>
      <c r="B99" s="14" t="s">
        <v>127</v>
      </c>
      <c r="C99" s="21">
        <v>6700</v>
      </c>
      <c r="D99" s="21">
        <v>5700</v>
      </c>
      <c r="E99" s="21">
        <v>318</v>
      </c>
      <c r="F99" s="17">
        <f t="shared" si="11"/>
        <v>5382</v>
      </c>
      <c r="G99" s="21">
        <v>318</v>
      </c>
      <c r="H99" s="17">
        <f t="shared" si="12"/>
        <v>1000</v>
      </c>
      <c r="I99" s="43">
        <f t="shared" si="10"/>
        <v>1000</v>
      </c>
      <c r="J99" s="55">
        <v>0</v>
      </c>
      <c r="K99" s="53">
        <v>0</v>
      </c>
    </row>
    <row r="100" spans="1:11" x14ac:dyDescent="0.3">
      <c r="A100" s="13">
        <v>257</v>
      </c>
      <c r="B100" s="14" t="s">
        <v>126</v>
      </c>
      <c r="C100" s="21">
        <v>1700</v>
      </c>
      <c r="D100" s="21">
        <v>1500</v>
      </c>
      <c r="E100" s="21">
        <v>0</v>
      </c>
      <c r="F100" s="17">
        <f t="shared" si="11"/>
        <v>1500</v>
      </c>
      <c r="G100" s="21">
        <v>0</v>
      </c>
      <c r="H100" s="17">
        <f t="shared" si="12"/>
        <v>200</v>
      </c>
      <c r="I100" s="43">
        <f t="shared" si="10"/>
        <v>200</v>
      </c>
      <c r="J100" s="55">
        <v>0</v>
      </c>
      <c r="K100" s="53">
        <v>0</v>
      </c>
    </row>
    <row r="101" spans="1:11" x14ac:dyDescent="0.3">
      <c r="A101" s="13">
        <v>259</v>
      </c>
      <c r="B101" s="14" t="s">
        <v>125</v>
      </c>
      <c r="C101" s="21">
        <v>7000</v>
      </c>
      <c r="D101" s="21">
        <v>6500</v>
      </c>
      <c r="E101" s="21">
        <v>687</v>
      </c>
      <c r="F101" s="17">
        <f t="shared" si="11"/>
        <v>5813</v>
      </c>
      <c r="G101" s="21">
        <v>687</v>
      </c>
      <c r="H101" s="17">
        <f t="shared" si="12"/>
        <v>500</v>
      </c>
      <c r="I101" s="43">
        <f t="shared" si="10"/>
        <v>500</v>
      </c>
      <c r="J101" s="55">
        <v>0</v>
      </c>
      <c r="K101" s="53">
        <v>0</v>
      </c>
    </row>
    <row r="102" spans="1:11" x14ac:dyDescent="0.3">
      <c r="A102" s="13">
        <v>260</v>
      </c>
      <c r="B102" s="14" t="s">
        <v>48</v>
      </c>
      <c r="C102" s="21">
        <v>35800</v>
      </c>
      <c r="D102" s="21">
        <v>31000</v>
      </c>
      <c r="E102" s="21">
        <v>6547</v>
      </c>
      <c r="F102" s="17">
        <f t="shared" si="11"/>
        <v>24453</v>
      </c>
      <c r="G102" s="21">
        <v>6547</v>
      </c>
      <c r="H102" s="17">
        <f t="shared" si="12"/>
        <v>4800</v>
      </c>
      <c r="I102" s="43">
        <f t="shared" si="10"/>
        <v>4800</v>
      </c>
      <c r="J102" s="55">
        <v>0</v>
      </c>
      <c r="K102" s="49">
        <v>6547</v>
      </c>
    </row>
    <row r="103" spans="1:11" x14ac:dyDescent="0.3">
      <c r="A103" s="13">
        <v>261</v>
      </c>
      <c r="B103" s="14" t="s">
        <v>124</v>
      </c>
      <c r="C103" s="21">
        <v>7100</v>
      </c>
      <c r="D103" s="21">
        <v>6200</v>
      </c>
      <c r="E103" s="21">
        <v>0</v>
      </c>
      <c r="F103" s="17">
        <f t="shared" si="11"/>
        <v>6200</v>
      </c>
      <c r="G103" s="21">
        <v>0</v>
      </c>
      <c r="H103" s="17">
        <f t="shared" si="12"/>
        <v>900</v>
      </c>
      <c r="I103" s="43">
        <f t="shared" si="10"/>
        <v>900</v>
      </c>
      <c r="J103" s="55">
        <v>0</v>
      </c>
      <c r="K103" s="49">
        <v>0</v>
      </c>
    </row>
    <row r="104" spans="1:11" x14ac:dyDescent="0.3">
      <c r="A104" s="13">
        <v>262</v>
      </c>
      <c r="B104" s="14" t="s">
        <v>123</v>
      </c>
      <c r="C104" s="21">
        <v>6800</v>
      </c>
      <c r="D104" s="21">
        <v>4200</v>
      </c>
      <c r="E104" s="21">
        <v>675</v>
      </c>
      <c r="F104" s="17">
        <f t="shared" si="11"/>
        <v>3525</v>
      </c>
      <c r="G104" s="21">
        <v>675</v>
      </c>
      <c r="H104" s="17">
        <f t="shared" si="12"/>
        <v>2600</v>
      </c>
      <c r="I104" s="43">
        <f t="shared" si="10"/>
        <v>2600</v>
      </c>
      <c r="J104" s="55">
        <v>0</v>
      </c>
      <c r="K104" s="49">
        <v>675</v>
      </c>
    </row>
    <row r="105" spans="1:11" x14ac:dyDescent="0.3">
      <c r="A105" s="13">
        <v>263</v>
      </c>
      <c r="B105" s="14" t="s">
        <v>122</v>
      </c>
      <c r="C105" s="21">
        <v>2000</v>
      </c>
      <c r="D105" s="21">
        <v>1400</v>
      </c>
      <c r="E105" s="21">
        <v>18</v>
      </c>
      <c r="F105" s="17">
        <f t="shared" si="11"/>
        <v>1382</v>
      </c>
      <c r="G105" s="21">
        <v>18</v>
      </c>
      <c r="H105" s="17">
        <f t="shared" si="12"/>
        <v>600</v>
      </c>
      <c r="I105" s="43">
        <f t="shared" si="10"/>
        <v>600</v>
      </c>
      <c r="J105" s="55">
        <v>0</v>
      </c>
      <c r="K105" s="49">
        <v>18</v>
      </c>
    </row>
    <row r="106" spans="1:11" x14ac:dyDescent="0.3">
      <c r="A106" s="13">
        <v>265</v>
      </c>
      <c r="B106" s="14" t="s">
        <v>121</v>
      </c>
      <c r="C106" s="21">
        <v>6900</v>
      </c>
      <c r="D106" s="21">
        <v>6300</v>
      </c>
      <c r="E106" s="21">
        <v>1486</v>
      </c>
      <c r="F106" s="17">
        <f t="shared" si="11"/>
        <v>4814</v>
      </c>
      <c r="G106" s="21">
        <v>1486</v>
      </c>
      <c r="H106" s="17">
        <f t="shared" si="12"/>
        <v>600</v>
      </c>
      <c r="I106" s="43">
        <f t="shared" si="10"/>
        <v>600</v>
      </c>
      <c r="J106" s="55">
        <v>0</v>
      </c>
      <c r="K106" s="49">
        <v>1486</v>
      </c>
    </row>
    <row r="107" spans="1:11" x14ac:dyDescent="0.3">
      <c r="A107" s="13">
        <v>269</v>
      </c>
      <c r="B107" s="14" t="s">
        <v>120</v>
      </c>
      <c r="C107" s="21">
        <v>13000</v>
      </c>
      <c r="D107" s="21">
        <v>12900</v>
      </c>
      <c r="E107" s="21">
        <v>4368</v>
      </c>
      <c r="F107" s="17">
        <f t="shared" si="11"/>
        <v>8532</v>
      </c>
      <c r="G107" s="21">
        <v>4368</v>
      </c>
      <c r="H107" s="17">
        <f t="shared" si="12"/>
        <v>100</v>
      </c>
      <c r="I107" s="43">
        <f t="shared" si="10"/>
        <v>100</v>
      </c>
      <c r="J107" s="55">
        <v>0</v>
      </c>
      <c r="K107" s="49">
        <v>4368</v>
      </c>
    </row>
    <row r="108" spans="1:11" s="127" customFormat="1" x14ac:dyDescent="0.3">
      <c r="A108" s="13">
        <v>270</v>
      </c>
      <c r="B108" s="44" t="s">
        <v>49</v>
      </c>
      <c r="C108" s="45">
        <v>81638</v>
      </c>
      <c r="D108" s="45">
        <v>74018</v>
      </c>
      <c r="E108" s="45">
        <v>22447</v>
      </c>
      <c r="F108" s="17">
        <f t="shared" si="11"/>
        <v>51571</v>
      </c>
      <c r="G108" s="45">
        <v>20036</v>
      </c>
      <c r="H108" s="17">
        <f t="shared" si="12"/>
        <v>7620</v>
      </c>
      <c r="I108" s="43">
        <f t="shared" si="10"/>
        <v>7620</v>
      </c>
      <c r="J108" s="81">
        <v>2411</v>
      </c>
      <c r="K108" s="49">
        <v>22447</v>
      </c>
    </row>
    <row r="109" spans="1:11" x14ac:dyDescent="0.3">
      <c r="A109" s="13">
        <v>271</v>
      </c>
      <c r="B109" s="14" t="s">
        <v>119</v>
      </c>
      <c r="C109" s="21">
        <v>3000</v>
      </c>
      <c r="D109" s="21">
        <v>3000</v>
      </c>
      <c r="E109" s="21">
        <v>171</v>
      </c>
      <c r="F109" s="17">
        <f t="shared" si="11"/>
        <v>2829</v>
      </c>
      <c r="G109" s="21">
        <v>171</v>
      </c>
      <c r="H109" s="17">
        <f t="shared" si="12"/>
        <v>0</v>
      </c>
      <c r="I109" s="43">
        <f t="shared" si="10"/>
        <v>0</v>
      </c>
      <c r="J109" s="55">
        <v>0</v>
      </c>
      <c r="K109" s="49">
        <v>171</v>
      </c>
    </row>
    <row r="110" spans="1:11" x14ac:dyDescent="0.3">
      <c r="A110" s="13">
        <v>272</v>
      </c>
      <c r="B110" s="14" t="s">
        <v>118</v>
      </c>
      <c r="C110" s="21">
        <v>1800</v>
      </c>
      <c r="D110" s="21">
        <v>1080</v>
      </c>
      <c r="E110" s="21">
        <v>0</v>
      </c>
      <c r="F110" s="17">
        <f t="shared" si="11"/>
        <v>1080</v>
      </c>
      <c r="G110" s="21">
        <v>0</v>
      </c>
      <c r="H110" s="17">
        <f t="shared" si="12"/>
        <v>720</v>
      </c>
      <c r="I110" s="43">
        <f t="shared" si="10"/>
        <v>720</v>
      </c>
      <c r="J110" s="55">
        <v>0</v>
      </c>
      <c r="K110" s="49">
        <v>0</v>
      </c>
    </row>
    <row r="111" spans="1:11" x14ac:dyDescent="0.3">
      <c r="A111" s="13">
        <v>273</v>
      </c>
      <c r="B111" s="14" t="s">
        <v>117</v>
      </c>
      <c r="C111" s="21">
        <v>34900</v>
      </c>
      <c r="D111" s="21">
        <v>33700</v>
      </c>
      <c r="E111" s="21">
        <v>6353</v>
      </c>
      <c r="F111" s="17">
        <f t="shared" si="11"/>
        <v>27347</v>
      </c>
      <c r="G111" s="21">
        <v>6353</v>
      </c>
      <c r="H111" s="17">
        <f t="shared" si="12"/>
        <v>1200</v>
      </c>
      <c r="I111" s="43">
        <f t="shared" si="10"/>
        <v>1200</v>
      </c>
      <c r="J111" s="55">
        <v>993</v>
      </c>
      <c r="K111" s="49">
        <v>7346</v>
      </c>
    </row>
    <row r="112" spans="1:11" x14ac:dyDescent="0.3">
      <c r="A112" s="13">
        <v>275</v>
      </c>
      <c r="B112" s="14" t="s">
        <v>116</v>
      </c>
      <c r="C112" s="21">
        <v>22800</v>
      </c>
      <c r="D112" s="21">
        <v>17400</v>
      </c>
      <c r="E112" s="21">
        <v>4025</v>
      </c>
      <c r="F112" s="17">
        <f t="shared" si="11"/>
        <v>13375</v>
      </c>
      <c r="G112" s="21">
        <v>4025</v>
      </c>
      <c r="H112" s="17">
        <f t="shared" si="12"/>
        <v>5400</v>
      </c>
      <c r="I112" s="43">
        <f t="shared" si="10"/>
        <v>5400</v>
      </c>
      <c r="J112" s="55">
        <v>0</v>
      </c>
      <c r="K112" s="49">
        <v>4025</v>
      </c>
    </row>
    <row r="113" spans="1:11" x14ac:dyDescent="0.3">
      <c r="A113" s="13">
        <v>279</v>
      </c>
      <c r="B113" s="14" t="s">
        <v>115</v>
      </c>
      <c r="C113" s="21">
        <v>19138</v>
      </c>
      <c r="D113" s="21">
        <v>18838</v>
      </c>
      <c r="E113" s="21">
        <v>9488</v>
      </c>
      <c r="F113" s="17">
        <f t="shared" si="11"/>
        <v>9350</v>
      </c>
      <c r="G113" s="21">
        <v>9488</v>
      </c>
      <c r="H113" s="17">
        <f t="shared" si="12"/>
        <v>300</v>
      </c>
      <c r="I113" s="43">
        <f t="shared" si="10"/>
        <v>300</v>
      </c>
      <c r="J113" s="55">
        <v>1417</v>
      </c>
      <c r="K113" s="49">
        <v>10906</v>
      </c>
    </row>
    <row r="114" spans="1:11" s="127" customFormat="1" x14ac:dyDescent="0.3">
      <c r="A114" s="13">
        <v>280</v>
      </c>
      <c r="B114" s="44" t="s">
        <v>50</v>
      </c>
      <c r="C114" s="45">
        <v>76600</v>
      </c>
      <c r="D114" s="45">
        <v>64300</v>
      </c>
      <c r="E114" s="45">
        <v>10906</v>
      </c>
      <c r="F114" s="17">
        <f t="shared" si="11"/>
        <v>53394</v>
      </c>
      <c r="G114" s="45">
        <v>1536</v>
      </c>
      <c r="H114" s="17">
        <f t="shared" si="12"/>
        <v>12300</v>
      </c>
      <c r="I114" s="43">
        <f t="shared" si="10"/>
        <v>12300</v>
      </c>
      <c r="J114" s="81">
        <v>0</v>
      </c>
      <c r="K114" s="49">
        <v>1536</v>
      </c>
    </row>
    <row r="115" spans="1:11" s="127" customFormat="1" x14ac:dyDescent="0.3">
      <c r="A115" s="13">
        <v>290</v>
      </c>
      <c r="B115" s="44" t="s">
        <v>78</v>
      </c>
      <c r="C115" s="45">
        <v>55214</v>
      </c>
      <c r="D115" s="45">
        <v>55214</v>
      </c>
      <c r="E115" s="45">
        <v>39478</v>
      </c>
      <c r="F115" s="17">
        <f t="shared" si="11"/>
        <v>15736</v>
      </c>
      <c r="G115" s="45">
        <v>29954</v>
      </c>
      <c r="H115" s="17">
        <f t="shared" si="12"/>
        <v>0</v>
      </c>
      <c r="I115" s="43">
        <f t="shared" si="10"/>
        <v>0</v>
      </c>
      <c r="J115" s="81">
        <v>9523</v>
      </c>
      <c r="K115" s="49">
        <v>39478</v>
      </c>
    </row>
    <row r="116" spans="1:11" x14ac:dyDescent="0.3">
      <c r="A116" s="13">
        <v>291</v>
      </c>
      <c r="B116" s="14" t="s">
        <v>114</v>
      </c>
      <c r="C116" s="21">
        <v>25200</v>
      </c>
      <c r="D116" s="21">
        <v>25200</v>
      </c>
      <c r="E116" s="21">
        <v>23979</v>
      </c>
      <c r="F116" s="17">
        <f t="shared" si="11"/>
        <v>1221</v>
      </c>
      <c r="G116" s="21">
        <v>16328</v>
      </c>
      <c r="H116" s="17">
        <f t="shared" si="12"/>
        <v>0</v>
      </c>
      <c r="I116" s="43">
        <f t="shared" si="10"/>
        <v>0</v>
      </c>
      <c r="J116" s="55">
        <v>7651</v>
      </c>
      <c r="K116" s="49">
        <v>23979</v>
      </c>
    </row>
    <row r="117" spans="1:11" x14ac:dyDescent="0.3">
      <c r="A117" s="13">
        <v>292</v>
      </c>
      <c r="B117" s="14" t="s">
        <v>43</v>
      </c>
      <c r="C117" s="21">
        <v>506</v>
      </c>
      <c r="D117" s="21">
        <v>506</v>
      </c>
      <c r="E117" s="21">
        <v>0</v>
      </c>
      <c r="F117" s="17">
        <f t="shared" si="11"/>
        <v>506</v>
      </c>
      <c r="G117" s="21">
        <v>0</v>
      </c>
      <c r="H117" s="17">
        <f t="shared" si="12"/>
        <v>0</v>
      </c>
      <c r="I117" s="43">
        <f t="shared" si="10"/>
        <v>0</v>
      </c>
      <c r="J117" s="55">
        <v>0</v>
      </c>
      <c r="K117" s="49">
        <v>0</v>
      </c>
    </row>
    <row r="118" spans="1:11" x14ac:dyDescent="0.3">
      <c r="A118" s="13">
        <v>296</v>
      </c>
      <c r="B118" s="14" t="s">
        <v>113</v>
      </c>
      <c r="C118" s="21">
        <v>8370</v>
      </c>
      <c r="D118" s="21">
        <v>8370</v>
      </c>
      <c r="E118" s="21">
        <v>8365</v>
      </c>
      <c r="F118" s="17">
        <f t="shared" si="11"/>
        <v>5</v>
      </c>
      <c r="G118" s="21">
        <v>8365</v>
      </c>
      <c r="H118" s="17">
        <f t="shared" si="12"/>
        <v>0</v>
      </c>
      <c r="I118" s="43">
        <f t="shared" si="10"/>
        <v>0</v>
      </c>
      <c r="J118" s="55">
        <v>0</v>
      </c>
      <c r="K118" s="49">
        <v>8365</v>
      </c>
    </row>
    <row r="119" spans="1:11" x14ac:dyDescent="0.3">
      <c r="A119" s="13">
        <v>297</v>
      </c>
      <c r="B119" s="14" t="s">
        <v>48</v>
      </c>
      <c r="C119" s="21">
        <v>7000</v>
      </c>
      <c r="D119" s="21">
        <v>7000</v>
      </c>
      <c r="E119" s="21">
        <v>0</v>
      </c>
      <c r="F119" s="17">
        <f t="shared" si="11"/>
        <v>7000</v>
      </c>
      <c r="G119" s="21">
        <v>0</v>
      </c>
      <c r="H119" s="17">
        <f t="shared" si="12"/>
        <v>0</v>
      </c>
      <c r="I119" s="43">
        <f t="shared" si="10"/>
        <v>0</v>
      </c>
      <c r="J119" s="55">
        <v>0</v>
      </c>
      <c r="K119" s="49">
        <v>0</v>
      </c>
    </row>
    <row r="120" spans="1:11" x14ac:dyDescent="0.3">
      <c r="A120" s="13">
        <v>298</v>
      </c>
      <c r="B120" s="14" t="s">
        <v>112</v>
      </c>
      <c r="C120" s="21">
        <v>7000</v>
      </c>
      <c r="D120" s="21">
        <v>7000</v>
      </c>
      <c r="E120" s="21">
        <v>0</v>
      </c>
      <c r="F120" s="17">
        <f t="shared" si="11"/>
        <v>7000</v>
      </c>
      <c r="G120" s="21">
        <v>0</v>
      </c>
      <c r="H120" s="17">
        <f t="shared" si="12"/>
        <v>0</v>
      </c>
      <c r="I120" s="43">
        <f t="shared" si="10"/>
        <v>0</v>
      </c>
      <c r="J120" s="55">
        <v>0</v>
      </c>
      <c r="K120" s="49">
        <v>0</v>
      </c>
    </row>
    <row r="121" spans="1:11" ht="17.25" thickBot="1" x14ac:dyDescent="0.35">
      <c r="A121" s="13">
        <v>299</v>
      </c>
      <c r="B121" s="14" t="s">
        <v>111</v>
      </c>
      <c r="C121" s="102">
        <v>7138</v>
      </c>
      <c r="D121" s="102">
        <v>7138</v>
      </c>
      <c r="E121" s="102">
        <v>7134</v>
      </c>
      <c r="F121" s="61">
        <f t="shared" si="11"/>
        <v>4</v>
      </c>
      <c r="G121" s="102">
        <v>5261</v>
      </c>
      <c r="H121" s="61">
        <f t="shared" si="12"/>
        <v>0</v>
      </c>
      <c r="I121" s="96">
        <f t="shared" si="10"/>
        <v>0</v>
      </c>
      <c r="J121" s="108">
        <v>1873</v>
      </c>
      <c r="K121" s="109">
        <v>7134</v>
      </c>
    </row>
    <row r="122" spans="1:11" ht="21" thickBot="1" x14ac:dyDescent="0.35">
      <c r="A122" s="3"/>
      <c r="B122" s="1"/>
      <c r="C122" s="133">
        <v>3</v>
      </c>
      <c r="D122" s="133">
        <v>4</v>
      </c>
      <c r="E122" s="133">
        <v>5</v>
      </c>
      <c r="F122" s="134" t="s">
        <v>93</v>
      </c>
      <c r="G122" s="133">
        <v>8</v>
      </c>
      <c r="H122" s="134" t="s">
        <v>92</v>
      </c>
      <c r="I122" s="134" t="s">
        <v>91</v>
      </c>
      <c r="J122" s="134">
        <v>15</v>
      </c>
      <c r="K122" s="134">
        <v>10</v>
      </c>
    </row>
    <row r="123" spans="1:11" ht="17.25" thickBot="1" x14ac:dyDescent="0.35">
      <c r="A123" s="132">
        <v>3</v>
      </c>
      <c r="B123" s="132" t="s">
        <v>51</v>
      </c>
      <c r="C123" s="138">
        <f>C125+C126+C127+C128+C129+C131+C132+C133</f>
        <v>198572</v>
      </c>
      <c r="D123" s="138">
        <f t="shared" ref="D123:K123" si="13">D125+D126+D127+D128+D129+D131+D132+D133</f>
        <v>198572</v>
      </c>
      <c r="E123" s="138">
        <f t="shared" si="13"/>
        <v>7111</v>
      </c>
      <c r="F123" s="138">
        <f t="shared" si="13"/>
        <v>191461</v>
      </c>
      <c r="G123" s="138">
        <f t="shared" si="13"/>
        <v>7111</v>
      </c>
      <c r="H123" s="138">
        <f t="shared" si="13"/>
        <v>191461</v>
      </c>
      <c r="I123" s="138">
        <f t="shared" si="13"/>
        <v>0</v>
      </c>
      <c r="J123" s="138">
        <f t="shared" si="13"/>
        <v>0</v>
      </c>
      <c r="K123" s="138">
        <f t="shared" si="13"/>
        <v>7111</v>
      </c>
    </row>
    <row r="124" spans="1:11" s="127" customFormat="1" x14ac:dyDescent="0.3">
      <c r="A124" s="98">
        <v>300</v>
      </c>
      <c r="B124" s="99" t="s">
        <v>52</v>
      </c>
      <c r="C124" s="106">
        <v>500</v>
      </c>
      <c r="D124" s="106">
        <v>500</v>
      </c>
      <c r="E124" s="106">
        <v>0</v>
      </c>
      <c r="F124" s="62">
        <f t="shared" ref="F124:F133" si="14">D124-E124</f>
        <v>500</v>
      </c>
      <c r="G124" s="106">
        <v>0</v>
      </c>
      <c r="H124" s="62">
        <f>C124-E124</f>
        <v>500</v>
      </c>
      <c r="I124" s="91">
        <f t="shared" ref="I124:I133" si="15">C124-D124</f>
        <v>0</v>
      </c>
      <c r="J124" s="107">
        <v>0</v>
      </c>
      <c r="K124" s="56">
        <v>0</v>
      </c>
    </row>
    <row r="125" spans="1:11" x14ac:dyDescent="0.3">
      <c r="A125" s="13">
        <v>301</v>
      </c>
      <c r="B125" s="14" t="s">
        <v>110</v>
      </c>
      <c r="C125" s="21">
        <v>500</v>
      </c>
      <c r="D125" s="21">
        <v>500</v>
      </c>
      <c r="E125" s="21">
        <v>0</v>
      </c>
      <c r="F125" s="17">
        <f t="shared" si="14"/>
        <v>500</v>
      </c>
      <c r="G125" s="21">
        <v>0</v>
      </c>
      <c r="H125" s="17">
        <f t="shared" ref="H125:H133" si="16">C125-E125</f>
        <v>500</v>
      </c>
      <c r="I125" s="43">
        <f t="shared" si="15"/>
        <v>0</v>
      </c>
      <c r="J125" s="55">
        <v>0</v>
      </c>
      <c r="K125" s="49">
        <v>0</v>
      </c>
    </row>
    <row r="126" spans="1:11" s="127" customFormat="1" x14ac:dyDescent="0.3">
      <c r="A126" s="13">
        <v>320</v>
      </c>
      <c r="B126" s="44" t="s">
        <v>53</v>
      </c>
      <c r="C126" s="45">
        <v>5000</v>
      </c>
      <c r="D126" s="45">
        <v>5000</v>
      </c>
      <c r="E126" s="45">
        <v>0</v>
      </c>
      <c r="F126" s="17">
        <f t="shared" si="14"/>
        <v>5000</v>
      </c>
      <c r="G126" s="45">
        <v>0</v>
      </c>
      <c r="H126" s="17">
        <f t="shared" si="16"/>
        <v>5000</v>
      </c>
      <c r="I126" s="43">
        <f t="shared" si="15"/>
        <v>0</v>
      </c>
      <c r="J126" s="81">
        <v>0</v>
      </c>
      <c r="K126" s="49">
        <v>0</v>
      </c>
    </row>
    <row r="127" spans="1:11" s="127" customFormat="1" x14ac:dyDescent="0.3">
      <c r="A127" s="13">
        <v>350</v>
      </c>
      <c r="B127" s="44" t="s">
        <v>54</v>
      </c>
      <c r="C127" s="45">
        <v>15000</v>
      </c>
      <c r="D127" s="45">
        <v>15000</v>
      </c>
      <c r="E127" s="45">
        <v>1027</v>
      </c>
      <c r="F127" s="17">
        <f t="shared" si="14"/>
        <v>13973</v>
      </c>
      <c r="G127" s="45">
        <v>1027</v>
      </c>
      <c r="H127" s="17">
        <f t="shared" si="16"/>
        <v>13973</v>
      </c>
      <c r="I127" s="43">
        <f t="shared" si="15"/>
        <v>0</v>
      </c>
      <c r="J127" s="81">
        <v>0</v>
      </c>
      <c r="K127" s="49">
        <v>1027</v>
      </c>
    </row>
    <row r="128" spans="1:11" s="127" customFormat="1" x14ac:dyDescent="0.3">
      <c r="A128" s="13">
        <v>370</v>
      </c>
      <c r="B128" s="44" t="s">
        <v>55</v>
      </c>
      <c r="C128" s="45">
        <v>7000</v>
      </c>
      <c r="D128" s="45">
        <v>7000</v>
      </c>
      <c r="E128" s="45">
        <v>6053</v>
      </c>
      <c r="F128" s="17">
        <f t="shared" si="14"/>
        <v>947</v>
      </c>
      <c r="G128" s="45">
        <v>6053</v>
      </c>
      <c r="H128" s="17">
        <f t="shared" si="16"/>
        <v>947</v>
      </c>
      <c r="I128" s="43">
        <f t="shared" si="15"/>
        <v>0</v>
      </c>
      <c r="J128" s="81">
        <v>0</v>
      </c>
      <c r="K128" s="49">
        <v>6053</v>
      </c>
    </row>
    <row r="129" spans="1:11" s="127" customFormat="1" x14ac:dyDescent="0.3">
      <c r="A129" s="13">
        <v>380</v>
      </c>
      <c r="B129" s="44" t="s">
        <v>56</v>
      </c>
      <c r="C129" s="45">
        <v>5000</v>
      </c>
      <c r="D129" s="45">
        <v>5000</v>
      </c>
      <c r="E129" s="45">
        <v>31</v>
      </c>
      <c r="F129" s="17">
        <f t="shared" si="14"/>
        <v>4969</v>
      </c>
      <c r="G129" s="45">
        <v>31</v>
      </c>
      <c r="H129" s="17">
        <f t="shared" si="16"/>
        <v>4969</v>
      </c>
      <c r="I129" s="43">
        <f t="shared" si="15"/>
        <v>0</v>
      </c>
      <c r="J129" s="81">
        <v>0</v>
      </c>
      <c r="K129" s="49">
        <v>31</v>
      </c>
    </row>
    <row r="130" spans="1:11" s="127" customFormat="1" x14ac:dyDescent="0.3">
      <c r="A130" s="13">
        <v>390</v>
      </c>
      <c r="B130" s="44" t="s">
        <v>79</v>
      </c>
      <c r="C130" s="45">
        <v>166072</v>
      </c>
      <c r="D130" s="45">
        <v>166072</v>
      </c>
      <c r="E130" s="45">
        <v>0</v>
      </c>
      <c r="F130" s="17">
        <f t="shared" si="14"/>
        <v>166072</v>
      </c>
      <c r="G130" s="45">
        <v>0</v>
      </c>
      <c r="H130" s="17">
        <f t="shared" si="16"/>
        <v>166072</v>
      </c>
      <c r="I130" s="43">
        <f t="shared" si="15"/>
        <v>0</v>
      </c>
      <c r="J130" s="81">
        <v>0</v>
      </c>
      <c r="K130" s="49">
        <v>0</v>
      </c>
    </row>
    <row r="131" spans="1:11" x14ac:dyDescent="0.3">
      <c r="A131" s="13">
        <v>391</v>
      </c>
      <c r="B131" s="14" t="s">
        <v>109</v>
      </c>
      <c r="C131" s="21">
        <v>5000</v>
      </c>
      <c r="D131" s="21">
        <v>5000</v>
      </c>
      <c r="E131" s="21">
        <v>0</v>
      </c>
      <c r="F131" s="17">
        <f t="shared" si="14"/>
        <v>5000</v>
      </c>
      <c r="G131" s="21">
        <v>0</v>
      </c>
      <c r="H131" s="17">
        <f t="shared" si="16"/>
        <v>5000</v>
      </c>
      <c r="I131" s="43">
        <f t="shared" si="15"/>
        <v>0</v>
      </c>
      <c r="J131" s="55">
        <v>0</v>
      </c>
      <c r="K131" s="49">
        <v>0</v>
      </c>
    </row>
    <row r="132" spans="1:11" x14ac:dyDescent="0.3">
      <c r="A132" s="13">
        <v>396</v>
      </c>
      <c r="B132" s="14" t="s">
        <v>54</v>
      </c>
      <c r="C132" s="21">
        <v>10000</v>
      </c>
      <c r="D132" s="21">
        <v>10000</v>
      </c>
      <c r="E132" s="21">
        <v>0</v>
      </c>
      <c r="F132" s="17">
        <f t="shared" si="14"/>
        <v>10000</v>
      </c>
      <c r="G132" s="21">
        <v>0</v>
      </c>
      <c r="H132" s="17">
        <f t="shared" si="16"/>
        <v>10000</v>
      </c>
      <c r="I132" s="43">
        <f t="shared" si="15"/>
        <v>0</v>
      </c>
      <c r="J132" s="55">
        <v>0</v>
      </c>
      <c r="K132" s="49">
        <v>0</v>
      </c>
    </row>
    <row r="133" spans="1:11" ht="17.25" thickBot="1" x14ac:dyDescent="0.35">
      <c r="A133" s="13">
        <v>399</v>
      </c>
      <c r="B133" s="14" t="s">
        <v>108</v>
      </c>
      <c r="C133" s="102">
        <v>151072</v>
      </c>
      <c r="D133" s="102">
        <v>151072</v>
      </c>
      <c r="E133" s="102">
        <v>0</v>
      </c>
      <c r="F133" s="61">
        <f t="shared" si="14"/>
        <v>151072</v>
      </c>
      <c r="G133" s="102">
        <v>0</v>
      </c>
      <c r="H133" s="61">
        <f t="shared" si="16"/>
        <v>151072</v>
      </c>
      <c r="I133" s="96">
        <f t="shared" si="15"/>
        <v>0</v>
      </c>
      <c r="J133" s="108">
        <v>0</v>
      </c>
      <c r="K133" s="109">
        <v>0</v>
      </c>
    </row>
    <row r="134" spans="1:11" ht="21" thickBot="1" x14ac:dyDescent="0.35">
      <c r="A134" s="46"/>
      <c r="B134" s="47"/>
      <c r="C134" s="133">
        <v>3</v>
      </c>
      <c r="D134" s="133">
        <v>4</v>
      </c>
      <c r="E134" s="133">
        <v>5</v>
      </c>
      <c r="F134" s="134" t="s">
        <v>93</v>
      </c>
      <c r="G134" s="133">
        <v>8</v>
      </c>
      <c r="H134" s="134" t="s">
        <v>92</v>
      </c>
      <c r="I134" s="134" t="s">
        <v>91</v>
      </c>
      <c r="J134" s="134">
        <v>15</v>
      </c>
      <c r="K134" s="134">
        <v>10</v>
      </c>
    </row>
    <row r="135" spans="1:11" ht="17.25" thickBot="1" x14ac:dyDescent="0.35">
      <c r="A135" s="132">
        <v>5</v>
      </c>
      <c r="B135" s="132" t="s">
        <v>57</v>
      </c>
      <c r="C135" s="138">
        <f>C137</f>
        <v>10000</v>
      </c>
      <c r="D135" s="138">
        <f t="shared" ref="D135:K135" si="17">D137</f>
        <v>10000</v>
      </c>
      <c r="E135" s="138">
        <f t="shared" si="17"/>
        <v>0</v>
      </c>
      <c r="F135" s="138">
        <f t="shared" si="17"/>
        <v>10000</v>
      </c>
      <c r="G135" s="138">
        <f t="shared" si="17"/>
        <v>0</v>
      </c>
      <c r="H135" s="138">
        <f t="shared" si="17"/>
        <v>10000</v>
      </c>
      <c r="I135" s="138">
        <f t="shared" si="17"/>
        <v>0</v>
      </c>
      <c r="J135" s="138">
        <f t="shared" si="17"/>
        <v>0</v>
      </c>
      <c r="K135" s="138">
        <f t="shared" si="17"/>
        <v>0</v>
      </c>
    </row>
    <row r="136" spans="1:11" x14ac:dyDescent="0.3">
      <c r="A136" s="110">
        <v>590</v>
      </c>
      <c r="B136" s="111" t="s">
        <v>80</v>
      </c>
      <c r="C136" s="93">
        <v>10000</v>
      </c>
      <c r="D136" s="93">
        <v>10000</v>
      </c>
      <c r="E136" s="93">
        <v>0</v>
      </c>
      <c r="F136" s="62">
        <f t="shared" ref="F136:F137" si="18">D136-E136</f>
        <v>10000</v>
      </c>
      <c r="G136" s="93">
        <v>0</v>
      </c>
      <c r="H136" s="62">
        <f>C136-E136</f>
        <v>10000</v>
      </c>
      <c r="I136" s="91">
        <f t="shared" ref="I136:I137" si="19">C136-D136</f>
        <v>0</v>
      </c>
      <c r="J136" s="112">
        <v>0</v>
      </c>
      <c r="K136" s="112">
        <v>0</v>
      </c>
    </row>
    <row r="137" spans="1:11" ht="17.25" thickBot="1" x14ac:dyDescent="0.35">
      <c r="A137" s="50">
        <v>591</v>
      </c>
      <c r="B137" s="51" t="s">
        <v>107</v>
      </c>
      <c r="C137" s="113">
        <v>10000</v>
      </c>
      <c r="D137" s="113">
        <v>10000</v>
      </c>
      <c r="E137" s="113">
        <v>0</v>
      </c>
      <c r="F137" s="61">
        <f t="shared" si="18"/>
        <v>10000</v>
      </c>
      <c r="G137" s="113">
        <v>0</v>
      </c>
      <c r="H137" s="61">
        <f>C137-E137</f>
        <v>10000</v>
      </c>
      <c r="I137" s="96">
        <f t="shared" si="19"/>
        <v>0</v>
      </c>
      <c r="J137" s="105">
        <v>0</v>
      </c>
      <c r="K137" s="105">
        <v>0</v>
      </c>
    </row>
    <row r="138" spans="1:11" ht="21" thickBot="1" x14ac:dyDescent="0.35">
      <c r="A138" s="3"/>
      <c r="B138" s="1"/>
      <c r="C138" s="133">
        <v>3</v>
      </c>
      <c r="D138" s="133">
        <v>4</v>
      </c>
      <c r="E138" s="133">
        <v>5</v>
      </c>
      <c r="F138" s="134" t="s">
        <v>93</v>
      </c>
      <c r="G138" s="133">
        <v>8</v>
      </c>
      <c r="H138" s="134" t="s">
        <v>92</v>
      </c>
      <c r="I138" s="134" t="s">
        <v>91</v>
      </c>
      <c r="J138" s="134">
        <v>15</v>
      </c>
      <c r="K138" s="134">
        <v>10</v>
      </c>
    </row>
    <row r="139" spans="1:11" ht="17.25" thickBot="1" x14ac:dyDescent="0.35">
      <c r="A139" s="132">
        <v>6</v>
      </c>
      <c r="B139" s="132" t="s">
        <v>57</v>
      </c>
      <c r="C139" s="138">
        <f>C141+C142+C143+C145</f>
        <v>1064442</v>
      </c>
      <c r="D139" s="138">
        <f t="shared" ref="D139:K139" si="20">D141+D142+D143+D145</f>
        <v>348963</v>
      </c>
      <c r="E139" s="138">
        <f t="shared" si="20"/>
        <v>0</v>
      </c>
      <c r="F139" s="138">
        <f t="shared" si="20"/>
        <v>348963</v>
      </c>
      <c r="G139" s="138">
        <f t="shared" si="20"/>
        <v>0</v>
      </c>
      <c r="H139" s="138">
        <f t="shared" si="20"/>
        <v>715479</v>
      </c>
      <c r="I139" s="138">
        <f t="shared" si="20"/>
        <v>715479</v>
      </c>
      <c r="J139" s="138">
        <f t="shared" si="20"/>
        <v>0</v>
      </c>
      <c r="K139" s="138">
        <f t="shared" si="20"/>
        <v>0</v>
      </c>
    </row>
    <row r="140" spans="1:11" s="127" customFormat="1" x14ac:dyDescent="0.3">
      <c r="A140" s="98">
        <v>620</v>
      </c>
      <c r="B140" s="99" t="s">
        <v>58</v>
      </c>
      <c r="C140" s="106">
        <v>23100</v>
      </c>
      <c r="D140" s="106">
        <v>19600</v>
      </c>
      <c r="E140" s="106">
        <v>0</v>
      </c>
      <c r="F140" s="62">
        <f t="shared" ref="F140:F145" si="21">D140-E140</f>
        <v>19600</v>
      </c>
      <c r="G140" s="106">
        <v>0</v>
      </c>
      <c r="H140" s="62">
        <f>C140-F140</f>
        <v>3500</v>
      </c>
      <c r="I140" s="91">
        <f t="shared" ref="I140:I145" si="22">C140-D140</f>
        <v>3500</v>
      </c>
      <c r="J140" s="107">
        <v>0</v>
      </c>
      <c r="K140" s="56">
        <v>0</v>
      </c>
    </row>
    <row r="141" spans="1:11" x14ac:dyDescent="0.3">
      <c r="A141" s="13">
        <v>623</v>
      </c>
      <c r="B141" s="14" t="s">
        <v>106</v>
      </c>
      <c r="C141" s="21">
        <v>2100</v>
      </c>
      <c r="D141" s="21">
        <v>2100</v>
      </c>
      <c r="E141" s="21">
        <v>0</v>
      </c>
      <c r="F141" s="17">
        <f t="shared" si="21"/>
        <v>2100</v>
      </c>
      <c r="G141" s="21">
        <v>0</v>
      </c>
      <c r="H141" s="17">
        <f t="shared" ref="H141:H145" si="23">C141-F141</f>
        <v>0</v>
      </c>
      <c r="I141" s="43">
        <f t="shared" si="22"/>
        <v>0</v>
      </c>
      <c r="J141" s="55">
        <v>0</v>
      </c>
      <c r="K141" s="49">
        <v>0</v>
      </c>
    </row>
    <row r="142" spans="1:11" x14ac:dyDescent="0.3">
      <c r="A142" s="13">
        <v>624</v>
      </c>
      <c r="B142" s="14" t="s">
        <v>105</v>
      </c>
      <c r="C142" s="21">
        <v>19000</v>
      </c>
      <c r="D142" s="21">
        <v>16000</v>
      </c>
      <c r="E142" s="21">
        <v>0</v>
      </c>
      <c r="F142" s="17">
        <f t="shared" si="21"/>
        <v>16000</v>
      </c>
      <c r="G142" s="21">
        <v>0</v>
      </c>
      <c r="H142" s="17">
        <f t="shared" si="23"/>
        <v>3000</v>
      </c>
      <c r="I142" s="43">
        <f t="shared" si="22"/>
        <v>3000</v>
      </c>
      <c r="J142" s="55">
        <v>0</v>
      </c>
      <c r="K142" s="49">
        <v>0</v>
      </c>
    </row>
    <row r="143" spans="1:11" x14ac:dyDescent="0.3">
      <c r="A143" s="13">
        <v>629</v>
      </c>
      <c r="B143" s="14" t="s">
        <v>104</v>
      </c>
      <c r="C143" s="21">
        <v>2000</v>
      </c>
      <c r="D143" s="21">
        <v>1500</v>
      </c>
      <c r="E143" s="21">
        <v>0</v>
      </c>
      <c r="F143" s="17">
        <f t="shared" si="21"/>
        <v>1500</v>
      </c>
      <c r="G143" s="21">
        <v>0</v>
      </c>
      <c r="H143" s="17">
        <f t="shared" si="23"/>
        <v>500</v>
      </c>
      <c r="I143" s="43">
        <f t="shared" si="22"/>
        <v>500</v>
      </c>
      <c r="J143" s="55">
        <v>0</v>
      </c>
      <c r="K143" s="49">
        <v>0</v>
      </c>
    </row>
    <row r="144" spans="1:11" s="127" customFormat="1" x14ac:dyDescent="0.3">
      <c r="A144" s="13">
        <v>630</v>
      </c>
      <c r="B144" s="44" t="s">
        <v>59</v>
      </c>
      <c r="C144" s="45">
        <v>1041342</v>
      </c>
      <c r="D144" s="45">
        <v>329363</v>
      </c>
      <c r="E144" s="45">
        <v>0</v>
      </c>
      <c r="F144" s="17">
        <f t="shared" si="21"/>
        <v>329363</v>
      </c>
      <c r="G144" s="45">
        <v>0</v>
      </c>
      <c r="H144" s="17">
        <f t="shared" si="23"/>
        <v>711979</v>
      </c>
      <c r="I144" s="43">
        <f t="shared" si="22"/>
        <v>711979</v>
      </c>
      <c r="J144" s="81">
        <v>0</v>
      </c>
      <c r="K144" s="49">
        <v>0</v>
      </c>
    </row>
    <row r="145" spans="1:11" x14ac:dyDescent="0.3">
      <c r="A145" s="13">
        <v>635</v>
      </c>
      <c r="B145" s="14" t="s">
        <v>103</v>
      </c>
      <c r="C145" s="21">
        <v>1041342</v>
      </c>
      <c r="D145" s="21">
        <v>329363</v>
      </c>
      <c r="E145" s="21">
        <v>0</v>
      </c>
      <c r="F145" s="17">
        <f t="shared" si="21"/>
        <v>329363</v>
      </c>
      <c r="G145" s="21">
        <v>0</v>
      </c>
      <c r="H145" s="17">
        <f t="shared" si="23"/>
        <v>711979</v>
      </c>
      <c r="I145" s="43">
        <f t="shared" si="22"/>
        <v>711979</v>
      </c>
      <c r="J145" s="55">
        <v>0</v>
      </c>
      <c r="K145" s="49">
        <v>0</v>
      </c>
    </row>
    <row r="146" spans="1:11" ht="17.25" thickBot="1" x14ac:dyDescent="0.35">
      <c r="A146" s="3"/>
      <c r="B146" s="1"/>
      <c r="C146" s="18"/>
      <c r="D146" s="18"/>
      <c r="E146" s="18"/>
      <c r="F146" s="18"/>
      <c r="G146" s="18"/>
      <c r="H146" s="18"/>
      <c r="I146" s="19"/>
      <c r="J146" s="24"/>
      <c r="K146" s="19"/>
    </row>
    <row r="147" spans="1:11" ht="17.25" thickBot="1" x14ac:dyDescent="0.35">
      <c r="A147" s="4"/>
      <c r="B147" s="5"/>
      <c r="C147" s="136" t="s">
        <v>90</v>
      </c>
      <c r="D147" s="136" t="s">
        <v>89</v>
      </c>
      <c r="E147" s="136" t="s">
        <v>88</v>
      </c>
      <c r="F147" s="136" t="s">
        <v>87</v>
      </c>
      <c r="G147" s="136" t="s">
        <v>86</v>
      </c>
      <c r="H147" s="136" t="s">
        <v>85</v>
      </c>
      <c r="I147" s="136" t="s">
        <v>84</v>
      </c>
      <c r="J147" s="136" t="s">
        <v>83</v>
      </c>
      <c r="K147" s="136" t="s">
        <v>82</v>
      </c>
    </row>
    <row r="148" spans="1:11" ht="17.25" thickBot="1" x14ac:dyDescent="0.35">
      <c r="A148" s="54"/>
      <c r="B148" s="69" t="s">
        <v>60</v>
      </c>
      <c r="C148" s="70">
        <f>C11+C28+C72+C123+C135+C139</f>
        <v>7721129</v>
      </c>
      <c r="D148" s="70">
        <f t="shared" ref="D148:K148" si="24">D11+D28+D72+D123+D135+D139</f>
        <v>4743613</v>
      </c>
      <c r="E148" s="70">
        <f t="shared" si="24"/>
        <v>2849801</v>
      </c>
      <c r="F148" s="70">
        <f t="shared" si="24"/>
        <v>1893812</v>
      </c>
      <c r="G148" s="70">
        <f t="shared" si="24"/>
        <v>2377757</v>
      </c>
      <c r="H148" s="70">
        <f t="shared" si="24"/>
        <v>4124972</v>
      </c>
      <c r="I148" s="70">
        <f t="shared" si="24"/>
        <v>2977516</v>
      </c>
      <c r="J148" s="70">
        <f t="shared" si="24"/>
        <v>562211</v>
      </c>
      <c r="K148" s="70">
        <f t="shared" si="24"/>
        <v>2978243</v>
      </c>
    </row>
    <row r="149" spans="1:11" x14ac:dyDescent="0.3">
      <c r="A149" s="6"/>
      <c r="B149" s="5"/>
      <c r="C149" s="26"/>
      <c r="D149" s="26"/>
      <c r="E149" s="26"/>
      <c r="F149" s="26"/>
      <c r="G149" s="26"/>
      <c r="H149" s="26"/>
      <c r="I149" s="26"/>
      <c r="J149" s="20"/>
      <c r="K149" s="19"/>
    </row>
    <row r="150" spans="1:11" ht="17.25" thickBot="1" x14ac:dyDescent="0.35">
      <c r="A150" s="6"/>
      <c r="B150" s="5"/>
      <c r="C150" s="26"/>
      <c r="D150" s="26"/>
      <c r="E150" s="26"/>
      <c r="F150" s="26"/>
      <c r="G150" s="26"/>
      <c r="H150" s="26"/>
      <c r="I150" s="26"/>
      <c r="J150" s="20"/>
      <c r="K150" s="19"/>
    </row>
    <row r="151" spans="1:11" ht="21" thickBot="1" x14ac:dyDescent="0.35">
      <c r="A151" s="6"/>
      <c r="B151" s="5"/>
      <c r="C151" s="133">
        <v>3</v>
      </c>
      <c r="D151" s="133">
        <v>4</v>
      </c>
      <c r="E151" s="133">
        <v>5</v>
      </c>
      <c r="F151" s="134" t="s">
        <v>93</v>
      </c>
      <c r="G151" s="133">
        <v>8</v>
      </c>
      <c r="H151" s="134" t="s">
        <v>92</v>
      </c>
      <c r="I151" s="134" t="s">
        <v>91</v>
      </c>
      <c r="J151" s="134">
        <v>15</v>
      </c>
      <c r="K151" s="134">
        <v>10</v>
      </c>
    </row>
    <row r="152" spans="1:11" ht="20.25" x14ac:dyDescent="0.3">
      <c r="A152" s="159" t="s">
        <v>61</v>
      </c>
      <c r="B152" s="160"/>
      <c r="C152" s="161"/>
      <c r="D152" s="161"/>
      <c r="E152" s="161"/>
      <c r="F152" s="161"/>
      <c r="G152" s="161"/>
      <c r="H152" s="161"/>
      <c r="I152" s="161"/>
      <c r="J152" s="161"/>
      <c r="K152" s="162"/>
    </row>
    <row r="153" spans="1:11" ht="17.25" thickBot="1" x14ac:dyDescent="0.35">
      <c r="A153" s="157" t="s">
        <v>3</v>
      </c>
      <c r="B153" s="157" t="s">
        <v>4</v>
      </c>
      <c r="C153" s="164" t="s">
        <v>5</v>
      </c>
      <c r="D153" s="165"/>
      <c r="E153" s="165"/>
      <c r="F153" s="165"/>
      <c r="G153" s="165"/>
      <c r="H153" s="165"/>
      <c r="I153" s="165"/>
      <c r="J153" s="165"/>
      <c r="K153" s="166"/>
    </row>
    <row r="154" spans="1:11" ht="17.25" thickBot="1" x14ac:dyDescent="0.35">
      <c r="A154" s="158"/>
      <c r="B154" s="167"/>
      <c r="C154" s="136" t="s">
        <v>90</v>
      </c>
      <c r="D154" s="136" t="s">
        <v>89</v>
      </c>
      <c r="E154" s="136" t="s">
        <v>88</v>
      </c>
      <c r="F154" s="136" t="s">
        <v>87</v>
      </c>
      <c r="G154" s="136" t="s">
        <v>86</v>
      </c>
      <c r="H154" s="136" t="s">
        <v>85</v>
      </c>
      <c r="I154" s="136" t="s">
        <v>84</v>
      </c>
      <c r="J154" s="136" t="s">
        <v>83</v>
      </c>
      <c r="K154" s="136" t="s">
        <v>82</v>
      </c>
    </row>
    <row r="155" spans="1:11" ht="17.25" thickBot="1" x14ac:dyDescent="0.35">
      <c r="A155" s="69">
        <v>1</v>
      </c>
      <c r="B155" s="69" t="s">
        <v>102</v>
      </c>
      <c r="C155" s="138">
        <v>10284531</v>
      </c>
      <c r="D155" s="138">
        <v>7243666</v>
      </c>
      <c r="E155" s="138">
        <v>421930</v>
      </c>
      <c r="F155" s="138">
        <f t="shared" ref="F155:F158" si="25">D155-E155</f>
        <v>6821736</v>
      </c>
      <c r="G155" s="138">
        <v>4273033</v>
      </c>
      <c r="H155" s="125">
        <f t="shared" ref="H155:H158" si="26">C155-E155</f>
        <v>9862601</v>
      </c>
      <c r="I155" s="125">
        <f>C155-D155</f>
        <v>3040865</v>
      </c>
      <c r="J155" s="139">
        <v>148898</v>
      </c>
      <c r="K155" s="71">
        <v>4421930</v>
      </c>
    </row>
    <row r="156" spans="1:11" x14ac:dyDescent="0.3">
      <c r="A156" s="110">
        <v>160</v>
      </c>
      <c r="B156" s="114" t="s">
        <v>38</v>
      </c>
      <c r="C156" s="101">
        <v>10284531</v>
      </c>
      <c r="D156" s="101">
        <v>7243666</v>
      </c>
      <c r="E156" s="101">
        <v>421930</v>
      </c>
      <c r="F156" s="101">
        <f t="shared" si="25"/>
        <v>6821736</v>
      </c>
      <c r="G156" s="101">
        <v>4273033</v>
      </c>
      <c r="H156" s="115">
        <f t="shared" si="26"/>
        <v>9862601</v>
      </c>
      <c r="I156" s="115">
        <f>C156-D156</f>
        <v>3040865</v>
      </c>
      <c r="J156" s="116">
        <v>148898</v>
      </c>
      <c r="K156" s="56">
        <v>4421930</v>
      </c>
    </row>
    <row r="157" spans="1:11" x14ac:dyDescent="0.3">
      <c r="A157" s="15">
        <v>164</v>
      </c>
      <c r="B157" s="16" t="s">
        <v>101</v>
      </c>
      <c r="C157" s="27">
        <v>4594267</v>
      </c>
      <c r="D157" s="27">
        <v>2513402</v>
      </c>
      <c r="E157" s="27">
        <v>0</v>
      </c>
      <c r="F157" s="17">
        <f t="shared" si="25"/>
        <v>2513402</v>
      </c>
      <c r="G157" s="27">
        <v>0</v>
      </c>
      <c r="H157" s="42">
        <f t="shared" si="26"/>
        <v>4594267</v>
      </c>
      <c r="I157" s="42">
        <f t="shared" ref="I157:I158" si="27">C157-D157</f>
        <v>2080865</v>
      </c>
      <c r="J157" s="23">
        <v>0</v>
      </c>
      <c r="K157" s="22">
        <v>0</v>
      </c>
    </row>
    <row r="158" spans="1:11" x14ac:dyDescent="0.3">
      <c r="A158" s="15">
        <v>169</v>
      </c>
      <c r="B158" s="16" t="s">
        <v>100</v>
      </c>
      <c r="C158" s="27">
        <v>6230264</v>
      </c>
      <c r="D158" s="27">
        <v>4730264</v>
      </c>
      <c r="E158" s="27">
        <v>421930</v>
      </c>
      <c r="F158" s="17">
        <f t="shared" si="25"/>
        <v>4308334</v>
      </c>
      <c r="G158" s="27">
        <v>427303300</v>
      </c>
      <c r="H158" s="42">
        <f t="shared" si="26"/>
        <v>5808334</v>
      </c>
      <c r="I158" s="42">
        <f t="shared" si="27"/>
        <v>1500000</v>
      </c>
      <c r="J158" s="23">
        <v>148898</v>
      </c>
      <c r="K158" s="22">
        <v>4421930</v>
      </c>
    </row>
    <row r="159" spans="1:11" ht="17.25" thickBot="1" x14ac:dyDescent="0.35">
      <c r="A159" s="76"/>
      <c r="B159" s="75"/>
      <c r="C159" s="74"/>
      <c r="D159" s="74"/>
      <c r="E159" s="74"/>
      <c r="F159" s="74"/>
      <c r="G159" s="74"/>
      <c r="H159" s="74"/>
      <c r="I159" s="48"/>
      <c r="J159" s="73"/>
      <c r="K159" s="48"/>
    </row>
    <row r="160" spans="1:11" ht="21" thickBot="1" x14ac:dyDescent="0.35">
      <c r="A160" s="4"/>
      <c r="B160" s="5"/>
      <c r="C160" s="133">
        <v>3</v>
      </c>
      <c r="D160" s="133">
        <v>4</v>
      </c>
      <c r="E160" s="133">
        <v>5</v>
      </c>
      <c r="F160" s="134" t="s">
        <v>93</v>
      </c>
      <c r="G160" s="133">
        <v>8</v>
      </c>
      <c r="H160" s="134" t="s">
        <v>92</v>
      </c>
      <c r="I160" s="134" t="s">
        <v>91</v>
      </c>
      <c r="J160" s="134">
        <v>15</v>
      </c>
      <c r="K160" s="134">
        <v>10</v>
      </c>
    </row>
    <row r="161" spans="1:11" ht="17.25" thickBot="1" x14ac:dyDescent="0.35">
      <c r="A161" s="132">
        <v>3</v>
      </c>
      <c r="B161" s="132" t="s">
        <v>99</v>
      </c>
      <c r="C161" s="138">
        <f>C162+C164</f>
        <v>169734</v>
      </c>
      <c r="D161" s="138">
        <f t="shared" ref="D161:K161" si="28">D162+D164</f>
        <v>169734</v>
      </c>
      <c r="E161" s="138">
        <f t="shared" si="28"/>
        <v>0</v>
      </c>
      <c r="F161" s="138">
        <f t="shared" si="28"/>
        <v>169734</v>
      </c>
      <c r="G161" s="138">
        <f t="shared" si="28"/>
        <v>0</v>
      </c>
      <c r="H161" s="138">
        <f t="shared" si="28"/>
        <v>169734</v>
      </c>
      <c r="I161" s="138">
        <f t="shared" si="28"/>
        <v>0</v>
      </c>
      <c r="J161" s="138">
        <f t="shared" si="28"/>
        <v>0</v>
      </c>
      <c r="K161" s="138">
        <f t="shared" si="28"/>
        <v>0</v>
      </c>
    </row>
    <row r="162" spans="1:11" x14ac:dyDescent="0.3">
      <c r="A162" s="117">
        <v>380</v>
      </c>
      <c r="B162" s="118" t="s">
        <v>98</v>
      </c>
      <c r="C162" s="119">
        <v>660</v>
      </c>
      <c r="D162" s="119">
        <v>660</v>
      </c>
      <c r="E162" s="119">
        <v>0</v>
      </c>
      <c r="F162" s="119">
        <f>D162-E162</f>
        <v>660</v>
      </c>
      <c r="G162" s="119">
        <v>0</v>
      </c>
      <c r="H162" s="119">
        <f>C162-E162</f>
        <v>660</v>
      </c>
      <c r="I162" s="120">
        <f>C162-D162</f>
        <v>0</v>
      </c>
      <c r="J162" s="121">
        <v>0</v>
      </c>
      <c r="K162" s="120">
        <v>0</v>
      </c>
    </row>
    <row r="163" spans="1:11" s="127" customFormat="1" x14ac:dyDescent="0.3">
      <c r="A163" s="15">
        <v>390</v>
      </c>
      <c r="B163" s="79" t="s">
        <v>97</v>
      </c>
      <c r="C163" s="78">
        <v>169074</v>
      </c>
      <c r="D163" s="78">
        <v>169074</v>
      </c>
      <c r="E163" s="78">
        <v>0</v>
      </c>
      <c r="F163" s="78">
        <f t="shared" ref="F163:F164" si="29">D163-E163</f>
        <v>169074</v>
      </c>
      <c r="G163" s="78">
        <v>0</v>
      </c>
      <c r="H163" s="78">
        <f t="shared" ref="H163:H164" si="30">C163-E163</f>
        <v>169074</v>
      </c>
      <c r="I163" s="25">
        <f t="shared" ref="I163:I164" si="31">C163-D163</f>
        <v>0</v>
      </c>
      <c r="J163" s="77">
        <v>0</v>
      </c>
      <c r="K163" s="25">
        <v>0</v>
      </c>
    </row>
    <row r="164" spans="1:11" x14ac:dyDescent="0.3">
      <c r="A164" s="15">
        <v>392</v>
      </c>
      <c r="B164" s="16" t="s">
        <v>96</v>
      </c>
      <c r="C164" s="27">
        <v>169074</v>
      </c>
      <c r="D164" s="27">
        <v>169074</v>
      </c>
      <c r="E164" s="27">
        <v>0</v>
      </c>
      <c r="F164" s="27">
        <f t="shared" si="29"/>
        <v>169074</v>
      </c>
      <c r="G164" s="27">
        <v>0</v>
      </c>
      <c r="H164" s="27">
        <f t="shared" si="30"/>
        <v>169074</v>
      </c>
      <c r="I164" s="22">
        <f t="shared" si="31"/>
        <v>0</v>
      </c>
      <c r="J164" s="23">
        <v>0</v>
      </c>
      <c r="K164" s="22">
        <v>0</v>
      </c>
    </row>
    <row r="165" spans="1:11" s="126" customFormat="1" ht="17.25" thickBot="1" x14ac:dyDescent="0.35">
      <c r="A165" s="76"/>
      <c r="B165" s="75"/>
      <c r="C165" s="74"/>
      <c r="D165" s="74"/>
      <c r="E165" s="74"/>
      <c r="F165" s="74"/>
      <c r="G165" s="74"/>
      <c r="H165" s="74"/>
      <c r="I165" s="48"/>
      <c r="J165" s="73"/>
      <c r="K165" s="48"/>
    </row>
    <row r="166" spans="1:11" ht="21" thickBot="1" x14ac:dyDescent="0.35">
      <c r="A166" s="4"/>
      <c r="B166" s="5"/>
      <c r="C166" s="133">
        <v>3</v>
      </c>
      <c r="D166" s="133">
        <v>4</v>
      </c>
      <c r="E166" s="133">
        <v>5</v>
      </c>
      <c r="F166" s="134" t="s">
        <v>93</v>
      </c>
      <c r="G166" s="133">
        <v>8</v>
      </c>
      <c r="H166" s="134" t="s">
        <v>92</v>
      </c>
      <c r="I166" s="134" t="s">
        <v>91</v>
      </c>
      <c r="J166" s="134">
        <v>15</v>
      </c>
      <c r="K166" s="134">
        <v>10</v>
      </c>
    </row>
    <row r="167" spans="1:11" ht="17.25" thickBot="1" x14ac:dyDescent="0.35">
      <c r="A167" s="132">
        <v>5</v>
      </c>
      <c r="B167" s="140" t="s">
        <v>95</v>
      </c>
      <c r="C167" s="138">
        <f>C169</f>
        <v>70300</v>
      </c>
      <c r="D167" s="138">
        <f t="shared" ref="D167:K167" si="32">D169</f>
        <v>70300</v>
      </c>
      <c r="E167" s="138">
        <f t="shared" si="32"/>
        <v>0</v>
      </c>
      <c r="F167" s="138">
        <f t="shared" si="32"/>
        <v>70300</v>
      </c>
      <c r="G167" s="138">
        <f t="shared" si="32"/>
        <v>0</v>
      </c>
      <c r="H167" s="138">
        <f t="shared" si="32"/>
        <v>70300</v>
      </c>
      <c r="I167" s="138">
        <f t="shared" si="32"/>
        <v>0</v>
      </c>
      <c r="J167" s="138">
        <f t="shared" si="32"/>
        <v>0</v>
      </c>
      <c r="K167" s="138">
        <f t="shared" si="32"/>
        <v>0</v>
      </c>
    </row>
    <row r="168" spans="1:11" x14ac:dyDescent="0.3">
      <c r="A168" s="117">
        <v>510</v>
      </c>
      <c r="B168" s="118" t="s">
        <v>81</v>
      </c>
      <c r="C168" s="119">
        <v>70300</v>
      </c>
      <c r="D168" s="119">
        <v>70300</v>
      </c>
      <c r="E168" s="119">
        <v>0</v>
      </c>
      <c r="F168" s="119">
        <f>D168-E168</f>
        <v>70300</v>
      </c>
      <c r="G168" s="119">
        <v>0</v>
      </c>
      <c r="H168" s="119">
        <f>C168-E168</f>
        <v>70300</v>
      </c>
      <c r="I168" s="120">
        <f>C168-D168</f>
        <v>0</v>
      </c>
      <c r="J168" s="122"/>
      <c r="K168" s="112">
        <v>0</v>
      </c>
    </row>
    <row r="169" spans="1:11" x14ac:dyDescent="0.3">
      <c r="A169" s="15">
        <v>511</v>
      </c>
      <c r="B169" s="16" t="s">
        <v>94</v>
      </c>
      <c r="C169" s="123">
        <v>70300</v>
      </c>
      <c r="D169" s="123">
        <v>70300</v>
      </c>
      <c r="E169" s="123">
        <v>0</v>
      </c>
      <c r="F169" s="123">
        <f>D169-E169</f>
        <v>70300</v>
      </c>
      <c r="G169" s="123">
        <v>0</v>
      </c>
      <c r="H169" s="123">
        <f>C169-E169</f>
        <v>70300</v>
      </c>
      <c r="I169" s="124">
        <f>C169-D169</f>
        <v>0</v>
      </c>
      <c r="J169" s="104"/>
      <c r="K169" s="105">
        <v>0</v>
      </c>
    </row>
    <row r="170" spans="1:11" ht="17.25" thickBot="1" x14ac:dyDescent="0.35">
      <c r="A170" s="76"/>
      <c r="B170" s="75"/>
      <c r="C170" s="74"/>
      <c r="D170" s="74"/>
      <c r="E170" s="74"/>
      <c r="F170" s="74"/>
      <c r="G170" s="74"/>
      <c r="H170" s="74"/>
      <c r="I170" s="48"/>
      <c r="J170" s="73"/>
      <c r="K170" s="135"/>
    </row>
    <row r="171" spans="1:11" ht="21" thickBot="1" x14ac:dyDescent="0.35">
      <c r="A171" s="6"/>
      <c r="B171" s="5"/>
      <c r="C171" s="133">
        <v>3</v>
      </c>
      <c r="D171" s="133">
        <v>4</v>
      </c>
      <c r="E171" s="133">
        <v>5</v>
      </c>
      <c r="F171" s="134" t="s">
        <v>93</v>
      </c>
      <c r="G171" s="133">
        <v>8</v>
      </c>
      <c r="H171" s="134" t="s">
        <v>92</v>
      </c>
      <c r="I171" s="134" t="s">
        <v>91</v>
      </c>
      <c r="J171" s="134">
        <v>15</v>
      </c>
      <c r="K171" s="134">
        <v>10</v>
      </c>
    </row>
    <row r="172" spans="1:11" ht="17.25" thickBot="1" x14ac:dyDescent="0.35">
      <c r="A172" s="64"/>
      <c r="B172" s="69" t="s">
        <v>62</v>
      </c>
      <c r="C172" s="70">
        <f>C155+C161+C167</f>
        <v>10524565</v>
      </c>
      <c r="D172" s="70">
        <f t="shared" ref="D172:K172" si="33">D155+D161+D167</f>
        <v>7483700</v>
      </c>
      <c r="E172" s="70">
        <f t="shared" si="33"/>
        <v>421930</v>
      </c>
      <c r="F172" s="70">
        <f t="shared" si="33"/>
        <v>7061770</v>
      </c>
      <c r="G172" s="70">
        <f t="shared" si="33"/>
        <v>4273033</v>
      </c>
      <c r="H172" s="70">
        <f t="shared" si="33"/>
        <v>10102635</v>
      </c>
      <c r="I172" s="70">
        <f t="shared" si="33"/>
        <v>3040865</v>
      </c>
      <c r="J172" s="70">
        <f t="shared" si="33"/>
        <v>148898</v>
      </c>
      <c r="K172" s="70">
        <f t="shared" si="33"/>
        <v>4421930</v>
      </c>
    </row>
    <row r="173" spans="1:11" x14ac:dyDescent="0.3">
      <c r="A173" s="6"/>
      <c r="B173" s="8"/>
      <c r="C173" s="28"/>
      <c r="D173" s="28"/>
      <c r="E173" s="28"/>
      <c r="F173" s="28"/>
      <c r="G173" s="28"/>
      <c r="H173" s="28"/>
      <c r="I173" s="29"/>
      <c r="J173" s="29"/>
      <c r="K173" s="19"/>
    </row>
    <row r="174" spans="1:11" ht="17.25" thickBot="1" x14ac:dyDescent="0.35">
      <c r="A174" s="6"/>
      <c r="C174" s="29"/>
      <c r="D174" s="29"/>
      <c r="E174" s="29"/>
      <c r="F174" s="29"/>
      <c r="G174" s="29"/>
      <c r="H174" s="29"/>
      <c r="I174" s="29"/>
      <c r="J174" s="29"/>
      <c r="K174" s="19"/>
    </row>
    <row r="175" spans="1:11" ht="17.25" thickBot="1" x14ac:dyDescent="0.35">
      <c r="A175" s="6"/>
      <c r="B175" s="168" t="s">
        <v>63</v>
      </c>
      <c r="C175" s="153" t="s">
        <v>171</v>
      </c>
      <c r="D175" s="154"/>
      <c r="E175" s="154"/>
      <c r="F175" s="154"/>
      <c r="G175" s="154"/>
      <c r="H175" s="154"/>
      <c r="I175" s="154"/>
      <c r="J175" s="154"/>
      <c r="K175" s="155"/>
    </row>
    <row r="176" spans="1:11" ht="17.25" thickBot="1" x14ac:dyDescent="0.35">
      <c r="A176" s="6"/>
      <c r="B176" s="169"/>
      <c r="C176" s="137" t="s">
        <v>90</v>
      </c>
      <c r="D176" s="137" t="s">
        <v>89</v>
      </c>
      <c r="E176" s="137" t="s">
        <v>88</v>
      </c>
      <c r="F176" s="137" t="s">
        <v>87</v>
      </c>
      <c r="G176" s="137" t="s">
        <v>86</v>
      </c>
      <c r="H176" s="137" t="s">
        <v>85</v>
      </c>
      <c r="I176" s="137" t="s">
        <v>84</v>
      </c>
      <c r="J176" s="137" t="s">
        <v>83</v>
      </c>
      <c r="K176" s="137" t="s">
        <v>82</v>
      </c>
    </row>
    <row r="177" spans="1:11" ht="19.5" thickBot="1" x14ac:dyDescent="0.35">
      <c r="A177" s="6"/>
      <c r="B177" s="9"/>
      <c r="C177" s="30"/>
      <c r="D177" s="30"/>
      <c r="E177" s="30"/>
      <c r="F177" s="30"/>
      <c r="G177" s="30"/>
      <c r="H177" s="30"/>
      <c r="I177" s="30"/>
      <c r="J177" s="30"/>
      <c r="K177" s="19"/>
    </row>
    <row r="178" spans="1:11" ht="19.5" thickBot="1" x14ac:dyDescent="0.35">
      <c r="A178" s="6"/>
      <c r="B178" s="10" t="s">
        <v>64</v>
      </c>
      <c r="C178" s="31">
        <f>C148</f>
        <v>7721129</v>
      </c>
      <c r="D178" s="31">
        <f t="shared" ref="D178:H178" si="34">D148</f>
        <v>4743613</v>
      </c>
      <c r="E178" s="31">
        <f t="shared" si="34"/>
        <v>2849801</v>
      </c>
      <c r="F178" s="31">
        <f t="shared" si="34"/>
        <v>1893812</v>
      </c>
      <c r="G178" s="31">
        <f t="shared" si="34"/>
        <v>2377757</v>
      </c>
      <c r="H178" s="31">
        <f t="shared" si="34"/>
        <v>4124972</v>
      </c>
      <c r="I178" s="32">
        <f>I148</f>
        <v>2977516</v>
      </c>
      <c r="J178" s="32">
        <f>J148</f>
        <v>562211</v>
      </c>
      <c r="K178" s="72">
        <f>K148</f>
        <v>2978243</v>
      </c>
    </row>
    <row r="179" spans="1:11" ht="19.5" thickBot="1" x14ac:dyDescent="0.35">
      <c r="A179" s="6"/>
      <c r="B179" s="11"/>
      <c r="C179" s="33"/>
      <c r="D179" s="33"/>
      <c r="E179" s="33"/>
      <c r="F179" s="33"/>
      <c r="G179" s="33"/>
      <c r="H179" s="33"/>
      <c r="I179" s="30"/>
      <c r="J179" s="30"/>
      <c r="K179" s="19"/>
    </row>
    <row r="180" spans="1:11" ht="19.5" thickBot="1" x14ac:dyDescent="0.35">
      <c r="A180" s="6"/>
      <c r="B180" s="12" t="s">
        <v>65</v>
      </c>
      <c r="C180" s="65">
        <f>C172</f>
        <v>10524565</v>
      </c>
      <c r="D180" s="65">
        <f t="shared" ref="D180:H180" si="35">D172</f>
        <v>7483700</v>
      </c>
      <c r="E180" s="65">
        <f t="shared" si="35"/>
        <v>421930</v>
      </c>
      <c r="F180" s="65">
        <f t="shared" si="35"/>
        <v>7061770</v>
      </c>
      <c r="G180" s="65">
        <f t="shared" si="35"/>
        <v>4273033</v>
      </c>
      <c r="H180" s="65">
        <f t="shared" si="35"/>
        <v>10102635</v>
      </c>
      <c r="I180" s="34">
        <f>I172</f>
        <v>3040865</v>
      </c>
      <c r="J180" s="35">
        <f>J172</f>
        <v>148898</v>
      </c>
      <c r="K180" s="72">
        <f>K172</f>
        <v>4421930</v>
      </c>
    </row>
    <row r="181" spans="1:11" ht="19.5" thickBot="1" x14ac:dyDescent="0.35">
      <c r="A181" s="6"/>
      <c r="B181" s="11"/>
      <c r="C181" s="33"/>
      <c r="D181" s="33"/>
      <c r="E181" s="33"/>
      <c r="F181" s="33"/>
      <c r="G181" s="33"/>
      <c r="H181" s="33"/>
      <c r="I181" s="30"/>
      <c r="J181" s="30"/>
      <c r="K181" s="19"/>
    </row>
    <row r="182" spans="1:11" ht="19.5" thickBot="1" x14ac:dyDescent="0.35">
      <c r="A182" s="6"/>
      <c r="B182" s="66" t="s">
        <v>66</v>
      </c>
      <c r="C182" s="67">
        <f>C178+C180</f>
        <v>18245694</v>
      </c>
      <c r="D182" s="67">
        <f t="shared" ref="D182:H182" si="36">D178+D180</f>
        <v>12227313</v>
      </c>
      <c r="E182" s="67">
        <f t="shared" si="36"/>
        <v>3271731</v>
      </c>
      <c r="F182" s="67">
        <f t="shared" si="36"/>
        <v>8955582</v>
      </c>
      <c r="G182" s="67">
        <f t="shared" si="36"/>
        <v>6650790</v>
      </c>
      <c r="H182" s="67">
        <f t="shared" si="36"/>
        <v>14227607</v>
      </c>
      <c r="I182" s="68">
        <f>I178+I180</f>
        <v>6018381</v>
      </c>
      <c r="J182" s="68">
        <f>J178+J180</f>
        <v>711109</v>
      </c>
      <c r="K182" s="72">
        <f>K178+K180</f>
        <v>7400173</v>
      </c>
    </row>
  </sheetData>
  <mergeCells count="13">
    <mergeCell ref="A153:A154"/>
    <mergeCell ref="B153:B154"/>
    <mergeCell ref="C153:K153"/>
    <mergeCell ref="B175:B176"/>
    <mergeCell ref="C175:K175"/>
    <mergeCell ref="A9:K10"/>
    <mergeCell ref="A152:K152"/>
    <mergeCell ref="A1:K2"/>
    <mergeCell ref="A3:K3"/>
    <mergeCell ref="A5:K5"/>
    <mergeCell ref="A6:A8"/>
    <mergeCell ref="B6:B8"/>
    <mergeCell ref="C6:K6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INFORME AL 31 DE JULIO 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pedro-asa@hotmail.com</dc:creator>
  <cp:lastModifiedBy>Windows User</cp:lastModifiedBy>
  <dcterms:created xsi:type="dcterms:W3CDTF">2020-08-13T02:17:01Z</dcterms:created>
  <dcterms:modified xsi:type="dcterms:W3CDTF">2020-08-31T17:58:35Z</dcterms:modified>
</cp:coreProperties>
</file>