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21600" windowHeight="9735"/>
  </bookViews>
  <sheets>
    <sheet name="INFORME AL 31 DE AGOSTO 2020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3" l="1"/>
  <c r="D57" i="3"/>
  <c r="F57" i="3"/>
  <c r="F43" i="3"/>
  <c r="F30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5" i="3"/>
  <c r="I46" i="3"/>
  <c r="I47" i="3"/>
  <c r="I49" i="3"/>
  <c r="I50" i="3"/>
  <c r="I51" i="3"/>
  <c r="I53" i="3"/>
  <c r="I54" i="3"/>
  <c r="I55" i="3"/>
  <c r="I56" i="3"/>
  <c r="I58" i="3"/>
  <c r="I60" i="3"/>
  <c r="I61" i="3"/>
  <c r="I62" i="3"/>
  <c r="I64" i="3"/>
  <c r="I65" i="3"/>
  <c r="I66" i="3"/>
  <c r="I67" i="3"/>
  <c r="I68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5" i="3"/>
  <c r="H46" i="3"/>
  <c r="H47" i="3"/>
  <c r="H48" i="3"/>
  <c r="H49" i="3"/>
  <c r="H50" i="3"/>
  <c r="H51" i="3"/>
  <c r="H53" i="3"/>
  <c r="H54" i="3"/>
  <c r="H55" i="3"/>
  <c r="H56" i="3"/>
  <c r="H58" i="3"/>
  <c r="H60" i="3"/>
  <c r="H61" i="3"/>
  <c r="H62" i="3"/>
  <c r="H64" i="3"/>
  <c r="H65" i="3"/>
  <c r="H66" i="3"/>
  <c r="H67" i="3"/>
  <c r="F31" i="3"/>
  <c r="F32" i="3"/>
  <c r="F34" i="3"/>
  <c r="F35" i="3"/>
  <c r="F36" i="3"/>
  <c r="F37" i="3"/>
  <c r="F38" i="3"/>
  <c r="F39" i="3"/>
  <c r="F40" i="3"/>
  <c r="F42" i="3"/>
  <c r="F45" i="3"/>
  <c r="F46" i="3"/>
  <c r="F47" i="3"/>
  <c r="F49" i="3"/>
  <c r="F50" i="3"/>
  <c r="F51" i="3"/>
  <c r="F53" i="3"/>
  <c r="F54" i="3"/>
  <c r="F55" i="3"/>
  <c r="F56" i="3"/>
  <c r="F58" i="3"/>
  <c r="F60" i="3"/>
  <c r="F61" i="3"/>
  <c r="F62" i="3"/>
  <c r="F64" i="3"/>
  <c r="F65" i="3"/>
  <c r="F66" i="3"/>
  <c r="F67" i="3"/>
  <c r="E59" i="3"/>
  <c r="H59" i="3" s="1"/>
  <c r="G59" i="3"/>
  <c r="J59" i="3"/>
  <c r="D59" i="3"/>
  <c r="E52" i="3"/>
  <c r="H52" i="3" s="1"/>
  <c r="G52" i="3"/>
  <c r="J52" i="3"/>
  <c r="E48" i="3"/>
  <c r="G48" i="3"/>
  <c r="J48" i="3"/>
  <c r="E44" i="3"/>
  <c r="H44" i="3" s="1"/>
  <c r="G44" i="3"/>
  <c r="J44" i="3"/>
  <c r="E41" i="3"/>
  <c r="G41" i="3"/>
  <c r="J41" i="3"/>
  <c r="E33" i="3"/>
  <c r="H33" i="3" s="1"/>
  <c r="G33" i="3"/>
  <c r="J33" i="3"/>
  <c r="E57" i="3"/>
  <c r="H57" i="3" s="1"/>
  <c r="G57" i="3"/>
  <c r="J57" i="3"/>
  <c r="F68" i="3"/>
  <c r="E63" i="3"/>
  <c r="H63" i="3" s="1"/>
  <c r="G63" i="3"/>
  <c r="D63" i="3"/>
  <c r="D52" i="3"/>
  <c r="I52" i="3" s="1"/>
  <c r="D48" i="3"/>
  <c r="F48" i="3" s="1"/>
  <c r="D44" i="3"/>
  <c r="F44" i="3" s="1"/>
  <c r="D41" i="3"/>
  <c r="F41" i="3" s="1"/>
  <c r="D33" i="3"/>
  <c r="I33" i="3" s="1"/>
  <c r="E29" i="3"/>
  <c r="H29" i="3" s="1"/>
  <c r="G29" i="3"/>
  <c r="J29" i="3"/>
  <c r="D29" i="3"/>
  <c r="I29" i="3" s="1"/>
  <c r="D28" i="3"/>
  <c r="E28" i="3"/>
  <c r="G28" i="3"/>
  <c r="J28" i="3"/>
  <c r="F19" i="3"/>
  <c r="H13" i="3"/>
  <c r="H14" i="3"/>
  <c r="H15" i="3"/>
  <c r="H16" i="3"/>
  <c r="H17" i="3"/>
  <c r="H19" i="3"/>
  <c r="H20" i="3"/>
  <c r="H21" i="3"/>
  <c r="H22" i="3"/>
  <c r="H24" i="3"/>
  <c r="H25" i="3"/>
  <c r="I13" i="3"/>
  <c r="I14" i="3"/>
  <c r="I15" i="3"/>
  <c r="I16" i="3"/>
  <c r="I17" i="3"/>
  <c r="I19" i="3"/>
  <c r="I20" i="3"/>
  <c r="I21" i="3"/>
  <c r="I22" i="3"/>
  <c r="I24" i="3"/>
  <c r="I25" i="3"/>
  <c r="J12" i="3"/>
  <c r="E23" i="3"/>
  <c r="H23" i="3" s="1"/>
  <c r="G23" i="3"/>
  <c r="G11" i="3" s="1"/>
  <c r="J23" i="3"/>
  <c r="J11" i="3" s="1"/>
  <c r="D23" i="3"/>
  <c r="I23" i="3" s="1"/>
  <c r="E18" i="3"/>
  <c r="H18" i="3" s="1"/>
  <c r="G18" i="3"/>
  <c r="J18" i="3"/>
  <c r="D18" i="3"/>
  <c r="I18" i="3" s="1"/>
  <c r="D12" i="3"/>
  <c r="I12" i="3" s="1"/>
  <c r="E12" i="3"/>
  <c r="H12" i="3" s="1"/>
  <c r="G12" i="3"/>
  <c r="F63" i="3" l="1"/>
  <c r="F59" i="3"/>
  <c r="I59" i="3"/>
  <c r="I57" i="3"/>
  <c r="I44" i="3"/>
  <c r="I63" i="3"/>
  <c r="F52" i="3"/>
  <c r="I48" i="3"/>
  <c r="F33" i="3"/>
  <c r="F29" i="3"/>
  <c r="I168" i="3"/>
  <c r="H168" i="3"/>
  <c r="H166" i="3" s="1"/>
  <c r="F168" i="3"/>
  <c r="F166" i="3" s="1"/>
  <c r="I167" i="3"/>
  <c r="H167" i="3"/>
  <c r="F167" i="3"/>
  <c r="J166" i="3"/>
  <c r="I166" i="3"/>
  <c r="G166" i="3"/>
  <c r="G171" i="3" s="1"/>
  <c r="G179" i="3" s="1"/>
  <c r="E166" i="3"/>
  <c r="D166" i="3"/>
  <c r="C166" i="3"/>
  <c r="I163" i="3"/>
  <c r="I160" i="3" s="1"/>
  <c r="H163" i="3"/>
  <c r="F163" i="3"/>
  <c r="I162" i="3"/>
  <c r="H162" i="3"/>
  <c r="F162" i="3"/>
  <c r="I161" i="3"/>
  <c r="H161" i="3"/>
  <c r="F161" i="3"/>
  <c r="J160" i="3"/>
  <c r="J171" i="3" s="1"/>
  <c r="J179" i="3" s="1"/>
  <c r="G160" i="3"/>
  <c r="E160" i="3"/>
  <c r="D160" i="3"/>
  <c r="D171" i="3" s="1"/>
  <c r="D179" i="3" s="1"/>
  <c r="C160" i="3"/>
  <c r="I157" i="3"/>
  <c r="H157" i="3"/>
  <c r="F157" i="3"/>
  <c r="I156" i="3"/>
  <c r="H156" i="3"/>
  <c r="F156" i="3"/>
  <c r="I155" i="3"/>
  <c r="H155" i="3"/>
  <c r="F155" i="3"/>
  <c r="I154" i="3"/>
  <c r="H154" i="3"/>
  <c r="F154" i="3"/>
  <c r="I144" i="3"/>
  <c r="F144" i="3"/>
  <c r="H144" i="3" s="1"/>
  <c r="I143" i="3"/>
  <c r="F143" i="3"/>
  <c r="H143" i="3" s="1"/>
  <c r="I142" i="3"/>
  <c r="F142" i="3"/>
  <c r="H142" i="3" s="1"/>
  <c r="I141" i="3"/>
  <c r="F141" i="3"/>
  <c r="H141" i="3" s="1"/>
  <c r="I140" i="3"/>
  <c r="F140" i="3"/>
  <c r="H140" i="3" s="1"/>
  <c r="I139" i="3"/>
  <c r="H139" i="3"/>
  <c r="F139" i="3"/>
  <c r="J138" i="3"/>
  <c r="I138" i="3"/>
  <c r="G138" i="3"/>
  <c r="E138" i="3"/>
  <c r="D138" i="3"/>
  <c r="C138" i="3"/>
  <c r="I136" i="3"/>
  <c r="I134" i="3" s="1"/>
  <c r="H136" i="3"/>
  <c r="F136" i="3"/>
  <c r="F134" i="3" s="1"/>
  <c r="I135" i="3"/>
  <c r="H135" i="3"/>
  <c r="F135" i="3"/>
  <c r="J134" i="3"/>
  <c r="H134" i="3"/>
  <c r="G134" i="3"/>
  <c r="E134" i="3"/>
  <c r="D134" i="3"/>
  <c r="C134" i="3"/>
  <c r="I132" i="3"/>
  <c r="H132" i="3"/>
  <c r="F132" i="3"/>
  <c r="I131" i="3"/>
  <c r="H131" i="3"/>
  <c r="F131" i="3"/>
  <c r="I130" i="3"/>
  <c r="H130" i="3"/>
  <c r="F130" i="3"/>
  <c r="I129" i="3"/>
  <c r="H129" i="3"/>
  <c r="F129" i="3"/>
  <c r="I128" i="3"/>
  <c r="H128" i="3"/>
  <c r="F128" i="3"/>
  <c r="I127" i="3"/>
  <c r="H127" i="3"/>
  <c r="F127" i="3"/>
  <c r="I126" i="3"/>
  <c r="H126" i="3"/>
  <c r="F126" i="3"/>
  <c r="I125" i="3"/>
  <c r="H125" i="3"/>
  <c r="F125" i="3"/>
  <c r="I124" i="3"/>
  <c r="H124" i="3"/>
  <c r="F124" i="3"/>
  <c r="I123" i="3"/>
  <c r="H123" i="3"/>
  <c r="F123" i="3"/>
  <c r="J122" i="3"/>
  <c r="G122" i="3"/>
  <c r="E122" i="3"/>
  <c r="D122" i="3"/>
  <c r="C122" i="3"/>
  <c r="I120" i="3"/>
  <c r="H120" i="3"/>
  <c r="F120" i="3"/>
  <c r="I119" i="3"/>
  <c r="H119" i="3"/>
  <c r="F119" i="3"/>
  <c r="I118" i="3"/>
  <c r="H118" i="3"/>
  <c r="F118" i="3"/>
  <c r="I117" i="3"/>
  <c r="H117" i="3"/>
  <c r="F117" i="3"/>
  <c r="I116" i="3"/>
  <c r="H116" i="3"/>
  <c r="F116" i="3"/>
  <c r="I115" i="3"/>
  <c r="H115" i="3"/>
  <c r="F115" i="3"/>
  <c r="I114" i="3"/>
  <c r="H114" i="3"/>
  <c r="F114" i="3"/>
  <c r="I113" i="3"/>
  <c r="H113" i="3"/>
  <c r="F113" i="3"/>
  <c r="I112" i="3"/>
  <c r="H112" i="3"/>
  <c r="F112" i="3"/>
  <c r="I111" i="3"/>
  <c r="H111" i="3"/>
  <c r="F111" i="3"/>
  <c r="I110" i="3"/>
  <c r="H110" i="3"/>
  <c r="F110" i="3"/>
  <c r="I109" i="3"/>
  <c r="H109" i="3"/>
  <c r="F109" i="3"/>
  <c r="I108" i="3"/>
  <c r="H108" i="3"/>
  <c r="F108" i="3"/>
  <c r="I107" i="3"/>
  <c r="H107" i="3"/>
  <c r="F107" i="3"/>
  <c r="I106" i="3"/>
  <c r="H106" i="3"/>
  <c r="F106" i="3"/>
  <c r="I105" i="3"/>
  <c r="H105" i="3"/>
  <c r="F105" i="3"/>
  <c r="I104" i="3"/>
  <c r="H104" i="3"/>
  <c r="F104" i="3"/>
  <c r="I103" i="3"/>
  <c r="H103" i="3"/>
  <c r="F103" i="3"/>
  <c r="I102" i="3"/>
  <c r="H102" i="3"/>
  <c r="F102" i="3"/>
  <c r="I101" i="3"/>
  <c r="H101" i="3"/>
  <c r="F101" i="3"/>
  <c r="I100" i="3"/>
  <c r="H100" i="3"/>
  <c r="F100" i="3"/>
  <c r="I99" i="3"/>
  <c r="H99" i="3"/>
  <c r="F99" i="3"/>
  <c r="I98" i="3"/>
  <c r="H98" i="3"/>
  <c r="F98" i="3"/>
  <c r="I97" i="3"/>
  <c r="H97" i="3"/>
  <c r="F97" i="3"/>
  <c r="I96" i="3"/>
  <c r="H96" i="3"/>
  <c r="F96" i="3"/>
  <c r="I95" i="3"/>
  <c r="H95" i="3"/>
  <c r="F95" i="3"/>
  <c r="I94" i="3"/>
  <c r="H94" i="3"/>
  <c r="F94" i="3"/>
  <c r="I93" i="3"/>
  <c r="H93" i="3"/>
  <c r="F93" i="3"/>
  <c r="I92" i="3"/>
  <c r="H92" i="3"/>
  <c r="F92" i="3"/>
  <c r="I91" i="3"/>
  <c r="H91" i="3"/>
  <c r="F91" i="3"/>
  <c r="I90" i="3"/>
  <c r="H90" i="3"/>
  <c r="F90" i="3"/>
  <c r="I89" i="3"/>
  <c r="H89" i="3"/>
  <c r="F89" i="3"/>
  <c r="I88" i="3"/>
  <c r="H88" i="3"/>
  <c r="F88" i="3"/>
  <c r="I87" i="3"/>
  <c r="H87" i="3"/>
  <c r="F87" i="3"/>
  <c r="I86" i="3"/>
  <c r="H86" i="3"/>
  <c r="F86" i="3"/>
  <c r="I85" i="3"/>
  <c r="H85" i="3"/>
  <c r="F85" i="3"/>
  <c r="I84" i="3"/>
  <c r="H84" i="3"/>
  <c r="F84" i="3"/>
  <c r="I83" i="3"/>
  <c r="H83" i="3"/>
  <c r="F83" i="3"/>
  <c r="I82" i="3"/>
  <c r="H82" i="3"/>
  <c r="F82" i="3"/>
  <c r="I81" i="3"/>
  <c r="H81" i="3"/>
  <c r="F81" i="3"/>
  <c r="I80" i="3"/>
  <c r="H80" i="3"/>
  <c r="F80" i="3"/>
  <c r="I79" i="3"/>
  <c r="H79" i="3"/>
  <c r="F79" i="3"/>
  <c r="I78" i="3"/>
  <c r="H78" i="3"/>
  <c r="F78" i="3"/>
  <c r="I77" i="3"/>
  <c r="H77" i="3"/>
  <c r="F77" i="3"/>
  <c r="I76" i="3"/>
  <c r="H76" i="3"/>
  <c r="F76" i="3"/>
  <c r="I75" i="3"/>
  <c r="H75" i="3"/>
  <c r="F75" i="3"/>
  <c r="I74" i="3"/>
  <c r="H74" i="3"/>
  <c r="F74" i="3"/>
  <c r="I73" i="3"/>
  <c r="H73" i="3"/>
  <c r="F73" i="3"/>
  <c r="I72" i="3"/>
  <c r="H72" i="3"/>
  <c r="F72" i="3"/>
  <c r="J71" i="3"/>
  <c r="J147" i="3" s="1"/>
  <c r="J177" i="3" s="1"/>
  <c r="G71" i="3"/>
  <c r="E71" i="3"/>
  <c r="D71" i="3"/>
  <c r="C71" i="3"/>
  <c r="H68" i="3"/>
  <c r="C28" i="3"/>
  <c r="I26" i="3"/>
  <c r="H26" i="3"/>
  <c r="F26" i="3"/>
  <c r="F25" i="3"/>
  <c r="F24" i="3"/>
  <c r="F22" i="3"/>
  <c r="F21" i="3"/>
  <c r="F20" i="3"/>
  <c r="F17" i="3"/>
  <c r="F16" i="3"/>
  <c r="F15" i="3"/>
  <c r="F14" i="3"/>
  <c r="I11" i="3"/>
  <c r="H11" i="3"/>
  <c r="F13" i="3"/>
  <c r="E11" i="3"/>
  <c r="D11" i="3"/>
  <c r="C11" i="3"/>
  <c r="I28" i="3" l="1"/>
  <c r="H28" i="3"/>
  <c r="D147" i="3"/>
  <c r="D177" i="3" s="1"/>
  <c r="D181" i="3" s="1"/>
  <c r="E147" i="3"/>
  <c r="E177" i="3" s="1"/>
  <c r="E181" i="3" s="1"/>
  <c r="F18" i="3"/>
  <c r="E171" i="3"/>
  <c r="E179" i="3" s="1"/>
  <c r="H160" i="3"/>
  <c r="H171" i="3" s="1"/>
  <c r="H179" i="3" s="1"/>
  <c r="C171" i="3"/>
  <c r="C179" i="3" s="1"/>
  <c r="C147" i="3"/>
  <c r="C177" i="3" s="1"/>
  <c r="I122" i="3"/>
  <c r="F12" i="3"/>
  <c r="F23" i="3"/>
  <c r="F11" i="3" s="1"/>
  <c r="F160" i="3"/>
  <c r="G147" i="3"/>
  <c r="G177" i="3" s="1"/>
  <c r="G181" i="3" s="1"/>
  <c r="F171" i="3"/>
  <c r="F179" i="3" s="1"/>
  <c r="H138" i="3"/>
  <c r="F71" i="3"/>
  <c r="H71" i="3"/>
  <c r="I171" i="3"/>
  <c r="I179" i="3" s="1"/>
  <c r="I71" i="3"/>
  <c r="F122" i="3"/>
  <c r="H122" i="3"/>
  <c r="J181" i="3"/>
  <c r="F138" i="3"/>
  <c r="H147" i="3" l="1"/>
  <c r="H177" i="3" s="1"/>
  <c r="H181" i="3" s="1"/>
  <c r="I147" i="3"/>
  <c r="I177" i="3" s="1"/>
  <c r="I181" i="3" s="1"/>
  <c r="C181" i="3"/>
  <c r="F28" i="3"/>
  <c r="F147" i="3" s="1"/>
  <c r="F177" i="3" s="1"/>
  <c r="F181" i="3" s="1"/>
</calcChain>
</file>

<file path=xl/sharedStrings.xml><?xml version="1.0" encoding="utf-8"?>
<sst xmlns="http://schemas.openxmlformats.org/spreadsheetml/2006/main" count="246" uniqueCount="172">
  <si>
    <t>INSTITUTO DE SEGURO AGROPECUARIO</t>
  </si>
  <si>
    <t>PRESUPUESTO</t>
  </si>
  <si>
    <t>(RESUMEN POR CUENTA)</t>
  </si>
  <si>
    <t>OG</t>
  </si>
  <si>
    <t>DESCRIPCION</t>
  </si>
  <si>
    <t>PRESUPUESTO - 2021</t>
  </si>
  <si>
    <t>FONDO DE FUNCIONAMIENTO</t>
  </si>
  <si>
    <t xml:space="preserve">SERVICIOS PERSONALES </t>
  </si>
  <si>
    <t>001</t>
  </si>
  <si>
    <t>PERSONAL FIJO</t>
  </si>
  <si>
    <t>002</t>
  </si>
  <si>
    <t>PERSONAL TRANSITORIO</t>
  </si>
  <si>
    <t>020</t>
  </si>
  <si>
    <t>DIETA</t>
  </si>
  <si>
    <t>030</t>
  </si>
  <si>
    <t>GASTO DE REPRESENTACION FIJA</t>
  </si>
  <si>
    <t>050</t>
  </si>
  <si>
    <t>DECIMO 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</si>
  <si>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</si>
  <si>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</si>
  <si>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</si>
  <si>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</si>
  <si>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</si>
  <si>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</si>
  <si>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</si>
  <si>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FONDO COMPLEMENTARIO</t>
  </si>
  <si>
    <t>SERVICIOS NOS PERSONALES</t>
  </si>
  <si>
    <t>ALQUILERES</t>
  </si>
  <si>
    <t>AGUA</t>
  </si>
  <si>
    <t>ASEO</t>
  </si>
  <si>
    <t>CORREO</t>
  </si>
  <si>
    <t>ENERGIA ELECTRICA</t>
  </si>
  <si>
    <t>TELECOMUNICACIONES</t>
  </si>
  <si>
    <t>SERVICIOS DE TRANSMISIÓN DE DATOS</t>
  </si>
  <si>
    <t>IMPRESIÓN Y ENCUADERNACION Y OTROS</t>
  </si>
  <si>
    <t>INFORMACIÓN Y PUBLICIDAD</t>
  </si>
  <si>
    <t>VIÁTICOS</t>
  </si>
  <si>
    <t>TRANSPORTE DE PERSONAS Y BIENES</t>
  </si>
  <si>
    <t>SERVICIOS COMERCIALES Y FINANCIEROS</t>
  </si>
  <si>
    <t>MANTENIMIENTO Y REPARACÍON</t>
  </si>
  <si>
    <t>DESCRIPCIÓN</t>
  </si>
  <si>
    <t xml:space="preserve">MATERIALES Y SUMINISTROS </t>
  </si>
  <si>
    <t>ALMENTOS Y BEBIDAS</t>
  </si>
  <si>
    <t>TEXTILES Y VESTUARIOS</t>
  </si>
  <si>
    <t>COMBUSTIBLES Y LUBRICANTES</t>
  </si>
  <si>
    <t>PRODUCTO DE PAPEL Y CARTÓN</t>
  </si>
  <si>
    <t>PRODUCTO QUÍMICOS Y CONEXOS</t>
  </si>
  <si>
    <t>MATERIALES DE CONTRUCCIÓN Y MANTENIMIENTO</t>
  </si>
  <si>
    <t xml:space="preserve">PRODUCTOS VARIOS </t>
  </si>
  <si>
    <t>ÚTILES Y MATERIALES DIVERSOS</t>
  </si>
  <si>
    <t>RESPUESTOS</t>
  </si>
  <si>
    <t xml:space="preserve">MAQUINARIAS Y EQUIPOS </t>
  </si>
  <si>
    <t>MAQUINARIA Y EQUIPO DE PRODUCCIÓN</t>
  </si>
  <si>
    <t>EQUIPO EDUCACIONAL Y RECREATIVO</t>
  </si>
  <si>
    <t>MOBILIARIO DE OFICINA</t>
  </si>
  <si>
    <t>MAQUINARIAS Y EQUIPOS VARIOS</t>
  </si>
  <si>
    <t xml:space="preserve">EQUIPO DE COMPUTACION </t>
  </si>
  <si>
    <t>TANSFERENCIAS CORRIENTES</t>
  </si>
  <si>
    <t>BECAS DE ESTUDIO</t>
  </si>
  <si>
    <t>A INSTITUCIONES PRIVADAS</t>
  </si>
  <si>
    <t xml:space="preserve">TOTAL FUNCIONAMIENTO </t>
  </si>
  <si>
    <t>FONDO DE INVERSIONES</t>
  </si>
  <si>
    <t xml:space="preserve">TOTAL INVERSION </t>
  </si>
  <si>
    <t>CONCEPTO</t>
  </si>
  <si>
    <t xml:space="preserve">FUNCIONAMIENTO </t>
  </si>
  <si>
    <t xml:space="preserve">INVERSION </t>
  </si>
  <si>
    <t xml:space="preserve">TOTAL </t>
  </si>
  <si>
    <t>000</t>
  </si>
  <si>
    <t>SUELDOS</t>
  </si>
  <si>
    <t>070</t>
  </si>
  <si>
    <t>CONTRIBUCIONES A LA SEGURIDAD SOCIAL</t>
  </si>
  <si>
    <t>090</t>
  </si>
  <si>
    <t>CREDITOS RECONOCIDOS POR SERVICIOS PERSONALES</t>
  </si>
  <si>
    <t xml:space="preserve"> </t>
  </si>
  <si>
    <t>SERVICIOS BASICOS</t>
  </si>
  <si>
    <t>CONSULTORÍAS Y SERVICIOS ESPECIALES</t>
  </si>
  <si>
    <t>CREDITOS RECONOCIDOS POR SERVICIOS NO PERSONALES</t>
  </si>
  <si>
    <t>CREDITOS RECONOCIDOS POR MATERIALES Y SUMINISTROS</t>
  </si>
  <si>
    <t>CREDITOS RECONOCIDOS POR MAQUINARIA Y EQUIPO</t>
  </si>
  <si>
    <t>CREDITOS RECONOCIDOS POR CONSTRUCCIONES POR CONTRATO</t>
  </si>
  <si>
    <t>GARANTIA PARA ACTIVIDAD AGROPECUARIA</t>
  </si>
  <si>
    <t>SALDO COMPROMISO</t>
  </si>
  <si>
    <t>SALDO POR ASIGNAR</t>
  </si>
  <si>
    <t>SALDO TOTAL</t>
  </si>
  <si>
    <t>PAGADO</t>
  </si>
  <si>
    <t>SALDO ASIG. MODIFICADO</t>
  </si>
  <si>
    <t>EJEC. PRESUPUESTARIA ACUM.</t>
  </si>
  <si>
    <t>ASIG. MODIFICADO</t>
  </si>
  <si>
    <t>PRES. MODIFICADO</t>
  </si>
  <si>
    <t>3-4</t>
  </si>
  <si>
    <t>3-5</t>
  </si>
  <si>
    <t>4-5</t>
  </si>
  <si>
    <t>EDIFICIOS DE ADMINISTRACION</t>
  </si>
  <si>
    <t>CONSTRUCCIONES POR CONTRATO</t>
  </si>
  <si>
    <t>MAQUINARIA Y EQUIPO DE TRANSPORTE</t>
  </si>
  <si>
    <t>CREDITOS RECONOCIDOS POR MAQUINARIA</t>
  </si>
  <si>
    <t>EQUIPO DE COMPUTACION</t>
  </si>
  <si>
    <t>MAQUINARIA Y EQUIPO</t>
  </si>
  <si>
    <t>OTROS SERVICIOS COMERCIALES Y FINANCIERO</t>
  </si>
  <si>
    <t>GASTOS DE SEGUROS</t>
  </si>
  <si>
    <t>SERVICIOS NO PERSONALES</t>
  </si>
  <si>
    <t>EMPRESAS PRODUCTORAS Y COMERCIALES</t>
  </si>
  <si>
    <t>OTRAS BECAS</t>
  </si>
  <si>
    <t>CAPACITACION Y ESTUDIO</t>
  </si>
  <si>
    <t>BECAS DE POST-GRADOS Y MAESTRIAS</t>
  </si>
  <si>
    <t>EDIFICACIONES</t>
  </si>
  <si>
    <t>CREDITOS RECONOCIDOS POR EQUIPO</t>
  </si>
  <si>
    <t>MAQUINARIA Y EQUIPO DE PRODUCCION</t>
  </si>
  <si>
    <t xml:space="preserve">EQUIPO DE COMUNICACIONES </t>
  </si>
  <si>
    <t>REPUESTOS</t>
  </si>
  <si>
    <t>UTILES Y MATERIALES DIVERSOS</t>
  </si>
  <si>
    <t>MATERIALES PARA CONSTRUCCION Y MANTENIMIENTO</t>
  </si>
  <si>
    <t>ALIMENTOS Y BEBIDAS</t>
  </si>
  <si>
    <t>OTROS UTILES Y MATERIALES</t>
  </si>
  <si>
    <t>UTILES Y MATERIALES DE OFICINA</t>
  </si>
  <si>
    <t>UTILES DE ASEO Y LIMPIEZA</t>
  </si>
  <si>
    <t>UTILES DEPORTIVOS Y RECREATIVOS</t>
  </si>
  <si>
    <t>UTILES DE COCINA Y COMEDOR</t>
  </si>
  <si>
    <t>OTROS PRODUCTOS VARIOS</t>
  </si>
  <si>
    <t>MATERIALES Y SUMINISTROS DE COMPUTO</t>
  </si>
  <si>
    <t>MATERIAL Y ARTICULOS DE SEGURIDAD</t>
  </si>
  <si>
    <t>HERRAMIENTAS E INSTRUMENTOS</t>
  </si>
  <si>
    <t>ARTICULOS O PRODUCTOS</t>
  </si>
  <si>
    <t>OTROS MATERIALES DE CONSTRUCCION</t>
  </si>
  <si>
    <t>PIEDRA Y ARENA</t>
  </si>
  <si>
    <t>MATERIAL METALICO</t>
  </si>
  <si>
    <t>MATERIAL ELECTRICO</t>
  </si>
  <si>
    <t>MATERIAL DE FONTANERIA</t>
  </si>
  <si>
    <t>MADERA</t>
  </si>
  <si>
    <t>CEMENTO</t>
  </si>
  <si>
    <t>OTROS PRODUCTOS QUIMICOS</t>
  </si>
  <si>
    <t>PRODUCTORES MEDICINALES Y FARMACEUTICOS</t>
  </si>
  <si>
    <t>PINTURAS, COLORANTES Y TINTES</t>
  </si>
  <si>
    <t>INSECTICIDAS, FUMIGANTES Y OTROS</t>
  </si>
  <si>
    <t>OTROS PRODUCTOS DE PAPEL Y CARTON</t>
  </si>
  <si>
    <t>PAPELERIA</t>
  </si>
  <si>
    <t>IMPRESOS</t>
  </si>
  <si>
    <t>LUBRICANTES</t>
  </si>
  <si>
    <t>GASOLINA</t>
  </si>
  <si>
    <t>GAS</t>
  </si>
  <si>
    <t>DIESEL</t>
  </si>
  <si>
    <t>PRENDAS DE VESTIR</t>
  </si>
  <si>
    <t>CALZADO</t>
  </si>
  <si>
    <t>ACABADO TEXTIL</t>
  </si>
  <si>
    <t>BEBIDAS</t>
  </si>
  <si>
    <t>ALIMENTOS PARA CONMUSMO HUMANO</t>
  </si>
  <si>
    <t>VIATICOS</t>
  </si>
  <si>
    <t xml:space="preserve">ALQUILERES </t>
  </si>
  <si>
    <t>OTROS MANTENIMIENTOS Y REPARACIONES</t>
  </si>
  <si>
    <t>MANT. DE EQUIPO DE COMPUTACION</t>
  </si>
  <si>
    <t>MANT. Y REP. DE MAQUINARIAS Y OTROS</t>
  </si>
  <si>
    <t>CONSULTORIAS</t>
  </si>
  <si>
    <t>OTROS SERVICIOS COMERCIALES Y FIN.</t>
  </si>
  <si>
    <t>COMISIONES Y GASTOS BANCARIOS</t>
  </si>
  <si>
    <t>TRANSPORTE DE OTRAS PERSONAS</t>
  </si>
  <si>
    <t>TRANSPORTE DE O PARA EL EXTERIOR</t>
  </si>
  <si>
    <t>TRANSPORTE DENTRO DEL PAIS</t>
  </si>
  <si>
    <t>VIATICOS A OTRAS PERSONAS</t>
  </si>
  <si>
    <t>VIATICOS EN EL EXTERIOR</t>
  </si>
  <si>
    <t xml:space="preserve">VIATICOS DENTRO DEL PAIS </t>
  </si>
  <si>
    <t>PROMOCION Y PUBLICIDAD</t>
  </si>
  <si>
    <t>ANUNCIOS Y AVISOS</t>
  </si>
  <si>
    <t>OTROS ALQUILERES</t>
  </si>
  <si>
    <t>DE EQUIPO DE TRANSPORTE</t>
  </si>
  <si>
    <t>DE EDIFICIOS Y LOCALES</t>
  </si>
  <si>
    <t>099</t>
  </si>
  <si>
    <t>096</t>
  </si>
  <si>
    <t>091</t>
  </si>
  <si>
    <t>PRESUPUESTO AL 31 DE JULIO DE 2020</t>
  </si>
  <si>
    <t xml:space="preserve">PRESUPUESTO - 2020 al 31 de julio </t>
  </si>
  <si>
    <t>14</t>
  </si>
  <si>
    <t>COMPROMISO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</si>
</sst>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B/.&quot;* #,##0.00_-;\-&quot;B/.&quot;* #,##0.00_-;_-&quot;B/.&quot;* &quot;-&quot;??_-;_-@_-"/>
    <numFmt numFmtId="164" formatCode="_-[$B/.-180A]* #,##0.00_-;\-[$B/.-180A]* #,##0.00_-;_-[$B/.-180A]* &quot;-&quot;??_-;_-@_-"/>
    <numFmt numFmtId="165" formatCode="&quot;B/.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6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1" fillId="2" borderId="3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164" fontId="3" fillId="0" borderId="3" xfId="0" applyNumberFormat="1" applyFont="1" applyFill="1" applyBorder="1" applyAlignment="1">
      <alignment horizontal="left"/>
    </xf>
    <xf numFmtId="164" fontId="3" fillId="0" borderId="3" xfId="0" applyNumberFormat="1" applyFont="1" applyFill="1" applyBorder="1"/>
    <xf numFmtId="164" fontId="4" fillId="0" borderId="3" xfId="0" applyNumberFormat="1" applyFont="1" applyBorder="1"/>
    <xf numFmtId="164" fontId="1" fillId="0" borderId="3" xfId="0" applyNumberFormat="1" applyFont="1" applyFill="1" applyBorder="1"/>
    <xf numFmtId="164" fontId="3" fillId="0" borderId="0" xfId="0" applyNumberFormat="1" applyFont="1" applyAlignment="1">
      <alignment horizontal="left"/>
    </xf>
    <xf numFmtId="164" fontId="3" fillId="0" borderId="3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7" fillId="0" borderId="0" xfId="0" applyNumberFormat="1" applyFont="1"/>
    <xf numFmtId="164" fontId="6" fillId="3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4" borderId="2" xfId="0" applyNumberFormat="1" applyFont="1" applyFill="1" applyBorder="1"/>
    <xf numFmtId="49" fontId="1" fillId="6" borderId="3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164" fontId="3" fillId="6" borderId="3" xfId="0" applyNumberFormat="1" applyFont="1" applyFill="1" applyBorder="1" applyAlignment="1">
      <alignment horizontal="left"/>
    </xf>
    <xf numFmtId="164" fontId="4" fillId="6" borderId="3" xfId="0" applyNumberFormat="1" applyFont="1" applyFill="1" applyBorder="1"/>
    <xf numFmtId="164" fontId="3" fillId="0" borderId="3" xfId="0" applyNumberFormat="1" applyFont="1" applyBorder="1"/>
    <xf numFmtId="0" fontId="1" fillId="6" borderId="3" xfId="0" applyFont="1" applyFill="1" applyBorder="1" applyAlignment="1">
      <alignment horizontal="left"/>
    </xf>
    <xf numFmtId="164" fontId="1" fillId="6" borderId="3" xfId="0" applyNumberFormat="1" applyFont="1" applyFill="1" applyBorder="1" applyAlignment="1">
      <alignment horizontal="left"/>
    </xf>
    <xf numFmtId="164" fontId="5" fillId="6" borderId="3" xfId="0" applyNumberFormat="1" applyFont="1" applyFill="1" applyBorder="1"/>
    <xf numFmtId="0" fontId="1" fillId="0" borderId="3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0" fontId="1" fillId="9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left"/>
    </xf>
    <xf numFmtId="164" fontId="3" fillId="9" borderId="3" xfId="0" applyNumberFormat="1" applyFont="1" applyFill="1" applyBorder="1"/>
    <xf numFmtId="0" fontId="1" fillId="9" borderId="0" xfId="0" applyFont="1" applyFill="1" applyBorder="1" applyAlignment="1">
      <alignment horizontal="center"/>
    </xf>
    <xf numFmtId="164" fontId="3" fillId="0" borderId="5" xfId="0" applyNumberFormat="1" applyFont="1" applyFill="1" applyBorder="1"/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5" fillId="6" borderId="5" xfId="0" applyNumberFormat="1" applyFont="1" applyFill="1" applyBorder="1"/>
    <xf numFmtId="0" fontId="3" fillId="9" borderId="0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5" fillId="0" borderId="3" xfId="0" applyNumberFormat="1" applyFont="1" applyBorder="1"/>
    <xf numFmtId="164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5" xfId="0" applyNumberFormat="1" applyFont="1" applyFill="1" applyBorder="1"/>
    <xf numFmtId="164" fontId="1" fillId="6" borderId="5" xfId="0" applyNumberFormat="1" applyFont="1" applyFill="1" applyBorder="1" applyAlignment="1">
      <alignment horizontal="left"/>
    </xf>
    <xf numFmtId="49" fontId="1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left"/>
    </xf>
    <xf numFmtId="164" fontId="1" fillId="6" borderId="7" xfId="0" applyNumberFormat="1" applyFont="1" applyFill="1" applyBorder="1" applyAlignment="1">
      <alignment horizontal="left"/>
    </xf>
    <xf numFmtId="164" fontId="3" fillId="9" borderId="7" xfId="0" applyNumberFormat="1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left"/>
    </xf>
    <xf numFmtId="164" fontId="1" fillId="6" borderId="6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164" fontId="5" fillId="6" borderId="11" xfId="0" applyNumberFormat="1" applyFont="1" applyFill="1" applyBorder="1"/>
    <xf numFmtId="164" fontId="1" fillId="9" borderId="7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164" fontId="3" fillId="0" borderId="9" xfId="0" applyNumberFormat="1" applyFont="1" applyFill="1" applyBorder="1"/>
    <xf numFmtId="0" fontId="1" fillId="9" borderId="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left"/>
    </xf>
    <xf numFmtId="164" fontId="3" fillId="9" borderId="6" xfId="0" applyNumberFormat="1" applyFont="1" applyFill="1" applyBorder="1" applyAlignment="1">
      <alignment horizontal="center"/>
    </xf>
    <xf numFmtId="0" fontId="1" fillId="9" borderId="7" xfId="0" applyFont="1" applyFill="1" applyBorder="1" applyAlignment="1">
      <alignment horizontal="left"/>
    </xf>
    <xf numFmtId="164" fontId="1" fillId="9" borderId="7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164" fontId="1" fillId="8" borderId="1" xfId="0" applyNumberFormat="1" applyFont="1" applyFill="1" applyBorder="1" applyAlignment="1">
      <alignment horizontal="left"/>
    </xf>
    <xf numFmtId="0" fontId="3" fillId="0" borderId="0" xfId="0" applyFont="1" applyBorder="1"/>
    <xf numFmtId="0" fontId="1" fillId="0" borderId="0" xfId="0" applyFont="1"/>
    <xf numFmtId="44" fontId="3" fillId="0" borderId="3" xfId="0" applyNumberFormat="1" applyFont="1" applyBorder="1"/>
    <xf numFmtId="44" fontId="3" fillId="0" borderId="6" xfId="0" applyNumberFormat="1" applyFont="1" applyBorder="1"/>
    <xf numFmtId="44" fontId="1" fillId="0" borderId="3" xfId="0" applyNumberFormat="1" applyFont="1" applyBorder="1"/>
    <xf numFmtId="0" fontId="1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center" vertical="center" wrapText="1"/>
    </xf>
    <xf numFmtId="165" fontId="8" fillId="8" borderId="8" xfId="0" applyNumberFormat="1" applyFont="1" applyFill="1" applyBorder="1" applyAlignment="1">
      <alignment horizontal="center" vertical="center"/>
    </xf>
    <xf numFmtId="165" fontId="8" fillId="8" borderId="7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164" fontId="1" fillId="8" borderId="9" xfId="0" applyNumberFormat="1" applyFont="1" applyFill="1" applyBorder="1" applyAlignment="1">
      <alignment horizontal="center" vertical="center"/>
    </xf>
    <xf numFmtId="164" fontId="1" fillId="8" borderId="10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164" fontId="8" fillId="5" borderId="13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 vertical="center"/>
    </xf>
    <xf numFmtId="164" fontId="1" fillId="8" borderId="13" xfId="0" applyNumberFormat="1" applyFont="1" applyFill="1" applyBorder="1" applyAlignment="1">
      <alignment horizontal="center"/>
    </xf>
    <xf numFmtId="164" fontId="5" fillId="6" borderId="9" xfId="0" applyNumberFormat="1" applyFont="1" applyFill="1" applyBorder="1"/>
    <xf numFmtId="165" fontId="8" fillId="8" borderId="20" xfId="0" applyNumberFormat="1" applyFont="1" applyFill="1" applyBorder="1" applyAlignment="1">
      <alignment horizontal="center" vertical="center"/>
    </xf>
    <xf numFmtId="165" fontId="8" fillId="8" borderId="13" xfId="0" applyNumberFormat="1" applyFont="1" applyFill="1" applyBorder="1" applyAlignment="1">
      <alignment horizontal="center" vertical="center"/>
    </xf>
    <xf numFmtId="164" fontId="1" fillId="8" borderId="13" xfId="0" applyNumberFormat="1" applyFont="1" applyFill="1" applyBorder="1" applyAlignment="1">
      <alignment horizontal="center" vertical="center"/>
    </xf>
    <xf numFmtId="164" fontId="1" fillId="8" borderId="13" xfId="0" applyNumberFormat="1" applyFont="1" applyFill="1" applyBorder="1" applyAlignment="1">
      <alignment horizontal="left"/>
    </xf>
    <xf numFmtId="164" fontId="1" fillId="9" borderId="11" xfId="0" applyNumberFormat="1" applyFont="1" applyFill="1" applyBorder="1" applyAlignment="1">
      <alignment horizontal="left"/>
    </xf>
    <xf numFmtId="164" fontId="3" fillId="0" borderId="11" xfId="0" applyNumberFormat="1" applyFont="1" applyFill="1" applyBorder="1"/>
    <xf numFmtId="165" fontId="8" fillId="5" borderId="13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/>
    <xf numFmtId="164" fontId="6" fillId="7" borderId="13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165" fontId="8" fillId="8" borderId="3" xfId="0" applyNumberFormat="1" applyFont="1" applyFill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/>
    <xf numFmtId="164" fontId="1" fillId="8" borderId="3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/>
    <xf numFmtId="164" fontId="5" fillId="9" borderId="3" xfId="0" applyNumberFormat="1" applyFont="1" applyFill="1" applyBorder="1"/>
    <xf numFmtId="165" fontId="8" fillId="5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Border="1"/>
    <xf numFmtId="164" fontId="6" fillId="3" borderId="3" xfId="0" applyNumberFormat="1" applyFont="1" applyFill="1" applyBorder="1"/>
    <xf numFmtId="164" fontId="6" fillId="4" borderId="3" xfId="0" applyNumberFormat="1" applyFont="1" applyFill="1" applyBorder="1"/>
    <xf numFmtId="164" fontId="6" fillId="7" borderId="3" xfId="0" applyNumberFormat="1" applyFont="1" applyFill="1" applyBorder="1"/>
    <xf numFmtId="0" fontId="3" fillId="0" borderId="3" xfId="0" applyFont="1" applyBorder="1"/>
    <xf numFmtId="0" fontId="1" fillId="8" borderId="7" xfId="0" applyFont="1" applyFill="1" applyBorder="1" applyAlignment="1">
      <alignment horizontal="center" vertical="center"/>
    </xf>
    <xf numFmtId="164" fontId="1" fillId="8" borderId="21" xfId="0" applyNumberFormat="1" applyFont="1" applyFill="1" applyBorder="1" applyAlignment="1">
      <alignment horizontal="center" vertical="center"/>
    </xf>
    <xf numFmtId="164" fontId="1" fillId="8" borderId="22" xfId="0" applyNumberFormat="1" applyFont="1" applyFill="1" applyBorder="1" applyAlignment="1">
      <alignment horizontal="center" vertical="center"/>
    </xf>
    <xf numFmtId="164" fontId="1" fillId="8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134471</xdr:colOff>
      <xdr:row>0</xdr:row>
      <xdr:rowOff>33618</xdr:rowOff>
    </xdr:from>
    <xdr:to>
      <xdr:col>1</xdr:col>
      <xdr:colOff>3014383</xdr:colOff>
      <xdr:row>3</xdr:row>
      <xdr:rowOff>29069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2" y="33618"/>
          <a:ext cx="2879912" cy="667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topLeftCell="A69" zoomScale="85" zoomScaleNormal="85" workbookViewId="0">
      <selection activeCell="B104" sqref="B104:B107"/>
    </sheetView>
  </sheetViews>
  <sheetFormatPr baseColWidth="10" defaultRowHeight="16.5" x14ac:dyDescent="0.3"/>
  <cols>
    <col min="1" max="1" width="4" style="7" bestFit="1" customWidth="1"/>
    <col min="2" max="2" width="62.140625" style="7" bestFit="1" customWidth="1"/>
    <col min="3" max="3" width="24.7109375" style="7" bestFit="1" customWidth="1"/>
    <col min="4" max="4" width="24.7109375" style="7" customWidth="1"/>
    <col min="5" max="5" width="31" style="7" bestFit="1" customWidth="1"/>
    <col min="6" max="6" width="27" style="7" bestFit="1" customWidth="1"/>
    <col min="7" max="8" width="24.7109375" style="7" customWidth="1"/>
    <col min="9" max="9" width="22" style="7" bestFit="1" customWidth="1"/>
    <col min="10" max="10" width="27.5703125" style="150" bestFit="1" customWidth="1"/>
    <col min="11" max="16384" width="11.42578125" style="7"/>
  </cols>
  <sheetData>
    <row r="1" spans="1:12" x14ac:dyDescent="0.3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2" ht="17.25" thickBot="1" x14ac:dyDescent="0.35">
      <c r="A2" s="119"/>
      <c r="B2" s="120"/>
      <c r="C2" s="120"/>
      <c r="D2" s="120"/>
      <c r="E2" s="120"/>
      <c r="F2" s="120"/>
      <c r="G2" s="120"/>
      <c r="H2" s="120"/>
      <c r="I2" s="120"/>
      <c r="J2" s="120"/>
    </row>
    <row r="3" spans="1:12" ht="18.75" thickBot="1" x14ac:dyDescent="0.35">
      <c r="A3" s="121" t="s">
        <v>1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2" x14ac:dyDescent="0.3">
      <c r="C4" s="27"/>
      <c r="D4" s="27"/>
      <c r="E4" s="27"/>
      <c r="F4" s="27"/>
      <c r="G4" s="27"/>
      <c r="H4" s="27"/>
      <c r="I4" s="27"/>
      <c r="J4" s="36"/>
    </row>
    <row r="5" spans="1:12" x14ac:dyDescent="0.3">
      <c r="A5" s="123" t="s">
        <v>2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2" ht="17.25" thickBot="1" x14ac:dyDescent="0.35">
      <c r="A6" s="105" t="s">
        <v>3</v>
      </c>
      <c r="B6" s="105" t="s">
        <v>4</v>
      </c>
      <c r="C6" s="152" t="s">
        <v>168</v>
      </c>
      <c r="D6" s="153"/>
      <c r="E6" s="153"/>
      <c r="F6" s="153"/>
      <c r="G6" s="153"/>
      <c r="H6" s="153"/>
      <c r="I6" s="153"/>
      <c r="J6" s="154"/>
    </row>
    <row r="7" spans="1:12" ht="21" thickBot="1" x14ac:dyDescent="0.35">
      <c r="A7" s="105"/>
      <c r="B7" s="124"/>
      <c r="C7" s="96">
        <v>3</v>
      </c>
      <c r="D7" s="96">
        <v>4</v>
      </c>
      <c r="E7" s="96">
        <v>5</v>
      </c>
      <c r="F7" s="97" t="s">
        <v>91</v>
      </c>
      <c r="G7" s="96">
        <v>8</v>
      </c>
      <c r="H7" s="97" t="s">
        <v>90</v>
      </c>
      <c r="I7" s="125" t="s">
        <v>89</v>
      </c>
      <c r="J7" s="97" t="s">
        <v>170</v>
      </c>
    </row>
    <row r="8" spans="1:12" ht="17.25" thickBot="1" x14ac:dyDescent="0.35">
      <c r="A8" s="105"/>
      <c r="B8" s="105"/>
      <c r="C8" s="104" t="s">
        <v>88</v>
      </c>
      <c r="D8" s="104" t="s">
        <v>87</v>
      </c>
      <c r="E8" s="104" t="s">
        <v>86</v>
      </c>
      <c r="F8" s="104" t="s">
        <v>85</v>
      </c>
      <c r="G8" s="104" t="s">
        <v>84</v>
      </c>
      <c r="H8" s="104" t="s">
        <v>83</v>
      </c>
      <c r="I8" s="126" t="s">
        <v>82</v>
      </c>
      <c r="J8" s="98" t="s">
        <v>171</v>
      </c>
    </row>
    <row r="9" spans="1:12" x14ac:dyDescent="0.3">
      <c r="A9" s="105" t="s">
        <v>6</v>
      </c>
      <c r="B9" s="105"/>
      <c r="C9" s="105"/>
      <c r="D9" s="105"/>
      <c r="E9" s="105"/>
      <c r="F9" s="105"/>
      <c r="G9" s="105"/>
      <c r="H9" s="105"/>
      <c r="I9" s="105"/>
      <c r="J9" s="151"/>
    </row>
    <row r="10" spans="1:12" ht="17.25" thickBot="1" x14ac:dyDescent="0.35">
      <c r="A10" s="106"/>
      <c r="B10" s="106"/>
      <c r="C10" s="106"/>
      <c r="D10" s="106"/>
      <c r="E10" s="106"/>
      <c r="F10" s="106"/>
      <c r="G10" s="106"/>
      <c r="H10" s="106"/>
      <c r="I10" s="106"/>
      <c r="J10" s="106"/>
    </row>
    <row r="11" spans="1:12" ht="17.25" thickBot="1" x14ac:dyDescent="0.35">
      <c r="A11" s="95">
        <v>0</v>
      </c>
      <c r="B11" s="95" t="s">
        <v>7</v>
      </c>
      <c r="C11" s="100">
        <f t="shared" ref="C11:J11" si="0">C13+C14+C15+C16+C17+C19+C20+C21+C22+C23</f>
        <v>4443272</v>
      </c>
      <c r="D11" s="100">
        <f t="shared" si="0"/>
        <v>3356097</v>
      </c>
      <c r="E11" s="100">
        <f t="shared" si="0"/>
        <v>2742706</v>
      </c>
      <c r="F11" s="100">
        <f t="shared" si="0"/>
        <v>613391</v>
      </c>
      <c r="G11" s="100">
        <f t="shared" si="0"/>
        <v>2255764</v>
      </c>
      <c r="H11" s="100">
        <f t="shared" si="0"/>
        <v>1700566</v>
      </c>
      <c r="I11" s="127">
        <f t="shared" si="0"/>
        <v>1087175</v>
      </c>
      <c r="J11" s="100">
        <f t="shared" si="0"/>
        <v>483966</v>
      </c>
    </row>
    <row r="12" spans="1:12" x14ac:dyDescent="0.3">
      <c r="A12" s="67" t="s">
        <v>67</v>
      </c>
      <c r="B12" s="68" t="s">
        <v>68</v>
      </c>
      <c r="C12" s="69">
        <v>3412900</v>
      </c>
      <c r="D12" s="69">
        <f t="shared" ref="D12:E12" si="1">SUM(D13:D17)</f>
        <v>2790318</v>
      </c>
      <c r="E12" s="69">
        <f t="shared" si="1"/>
        <v>2342052</v>
      </c>
      <c r="F12" s="69">
        <f>SUM(F13:F17)</f>
        <v>448266</v>
      </c>
      <c r="G12" s="69">
        <f>SUM(G13:G17)</f>
        <v>2136850</v>
      </c>
      <c r="H12" s="72">
        <f t="shared" ref="H12:H26" si="2">C12-E12</f>
        <v>1070848</v>
      </c>
      <c r="I12" s="128">
        <f t="shared" ref="I12:I26" si="3">C12-D12</f>
        <v>622582</v>
      </c>
      <c r="J12" s="69">
        <f t="shared" ref="J12" si="4">SUM(J13:J17)</f>
        <v>205201</v>
      </c>
    </row>
    <row r="13" spans="1:12" x14ac:dyDescent="0.3">
      <c r="A13" s="32" t="s">
        <v>8</v>
      </c>
      <c r="B13" s="33" t="s">
        <v>9</v>
      </c>
      <c r="C13" s="34">
        <v>2398900</v>
      </c>
      <c r="D13" s="34">
        <v>1800978</v>
      </c>
      <c r="E13" s="34">
        <v>1502685</v>
      </c>
      <c r="F13" s="38">
        <f t="shared" ref="F13:F22" si="5">D13-E13</f>
        <v>298293</v>
      </c>
      <c r="G13" s="34">
        <v>1395684</v>
      </c>
      <c r="H13" s="72">
        <f t="shared" si="2"/>
        <v>896215</v>
      </c>
      <c r="I13" s="128">
        <f t="shared" si="3"/>
        <v>597922</v>
      </c>
      <c r="J13" s="35">
        <v>107001</v>
      </c>
    </row>
    <row r="14" spans="1:12" x14ac:dyDescent="0.3">
      <c r="A14" s="32" t="s">
        <v>10</v>
      </c>
      <c r="B14" s="33" t="s">
        <v>11</v>
      </c>
      <c r="C14" s="34">
        <v>1014000</v>
      </c>
      <c r="D14" s="34">
        <v>760500</v>
      </c>
      <c r="E14" s="34">
        <v>632907</v>
      </c>
      <c r="F14" s="38">
        <f t="shared" si="5"/>
        <v>127593</v>
      </c>
      <c r="G14" s="34">
        <v>551291</v>
      </c>
      <c r="H14" s="72">
        <f t="shared" si="2"/>
        <v>381093</v>
      </c>
      <c r="I14" s="128">
        <f t="shared" si="3"/>
        <v>253500</v>
      </c>
      <c r="J14" s="34">
        <v>81616</v>
      </c>
    </row>
    <row r="15" spans="1:12" x14ac:dyDescent="0.3">
      <c r="A15" s="32" t="s">
        <v>12</v>
      </c>
      <c r="B15" s="37" t="s">
        <v>13</v>
      </c>
      <c r="C15" s="38">
        <v>4500</v>
      </c>
      <c r="D15" s="38">
        <v>3000</v>
      </c>
      <c r="E15" s="38">
        <v>0</v>
      </c>
      <c r="F15" s="38">
        <f t="shared" si="5"/>
        <v>3000</v>
      </c>
      <c r="G15" s="38">
        <v>0</v>
      </c>
      <c r="H15" s="72">
        <f t="shared" si="2"/>
        <v>4500</v>
      </c>
      <c r="I15" s="128">
        <f t="shared" si="3"/>
        <v>1500</v>
      </c>
      <c r="J15" s="39">
        <v>0</v>
      </c>
    </row>
    <row r="16" spans="1:12" x14ac:dyDescent="0.3">
      <c r="A16" s="32" t="s">
        <v>14</v>
      </c>
      <c r="B16" s="37" t="s">
        <v>15</v>
      </c>
      <c r="C16" s="38">
        <v>154800</v>
      </c>
      <c r="D16" s="38">
        <v>116100</v>
      </c>
      <c r="E16" s="38">
        <v>109400</v>
      </c>
      <c r="F16" s="38">
        <f t="shared" si="5"/>
        <v>6700</v>
      </c>
      <c r="G16" s="38">
        <v>100402</v>
      </c>
      <c r="H16" s="72">
        <f t="shared" si="2"/>
        <v>45400</v>
      </c>
      <c r="I16" s="128">
        <f t="shared" si="3"/>
        <v>38700</v>
      </c>
      <c r="J16" s="38">
        <v>8998</v>
      </c>
      <c r="L16" s="7" t="s">
        <v>73</v>
      </c>
    </row>
    <row r="17" spans="1:10" x14ac:dyDescent="0.3">
      <c r="A17" s="32" t="s">
        <v>16</v>
      </c>
      <c r="B17" s="37" t="s">
        <v>17</v>
      </c>
      <c r="C17" s="38">
        <v>164500</v>
      </c>
      <c r="D17" s="38">
        <v>109740</v>
      </c>
      <c r="E17" s="38">
        <v>97060</v>
      </c>
      <c r="F17" s="38">
        <f t="shared" si="5"/>
        <v>12680</v>
      </c>
      <c r="G17" s="38">
        <v>89473</v>
      </c>
      <c r="H17" s="72">
        <f t="shared" si="2"/>
        <v>67440</v>
      </c>
      <c r="I17" s="128">
        <f t="shared" si="3"/>
        <v>54760</v>
      </c>
      <c r="J17" s="39">
        <v>7586</v>
      </c>
    </row>
    <row r="18" spans="1:10" s="91" customFormat="1" x14ac:dyDescent="0.3">
      <c r="A18" s="32" t="s">
        <v>69</v>
      </c>
      <c r="B18" s="37" t="s">
        <v>70</v>
      </c>
      <c r="C18" s="38">
        <v>566700</v>
      </c>
      <c r="D18" s="38">
        <f>SUM(D19:D22)</f>
        <v>425907</v>
      </c>
      <c r="E18" s="38">
        <f t="shared" ref="E18:J18" si="6">SUM(E19:E22)</f>
        <v>260782</v>
      </c>
      <c r="F18" s="38">
        <f t="shared" si="6"/>
        <v>165125</v>
      </c>
      <c r="G18" s="38">
        <f t="shared" si="6"/>
        <v>1160</v>
      </c>
      <c r="H18" s="72">
        <f t="shared" si="2"/>
        <v>305918</v>
      </c>
      <c r="I18" s="128">
        <f t="shared" si="3"/>
        <v>140793</v>
      </c>
      <c r="J18" s="38">
        <f t="shared" si="6"/>
        <v>259621</v>
      </c>
    </row>
    <row r="19" spans="1:10" x14ac:dyDescent="0.3">
      <c r="A19" s="32" t="s">
        <v>18</v>
      </c>
      <c r="B19" s="16" t="s">
        <v>19</v>
      </c>
      <c r="C19" s="34">
        <v>454000</v>
      </c>
      <c r="D19" s="34">
        <v>340920</v>
      </c>
      <c r="E19" s="34">
        <v>206882</v>
      </c>
      <c r="F19" s="38">
        <f t="shared" si="5"/>
        <v>134038</v>
      </c>
      <c r="G19" s="34">
        <v>899</v>
      </c>
      <c r="H19" s="72">
        <f t="shared" si="2"/>
        <v>247118</v>
      </c>
      <c r="I19" s="128">
        <f t="shared" si="3"/>
        <v>113080</v>
      </c>
      <c r="J19" s="35">
        <v>205983</v>
      </c>
    </row>
    <row r="20" spans="1:10" x14ac:dyDescent="0.3">
      <c r="A20" s="32" t="s">
        <v>20</v>
      </c>
      <c r="B20" s="33" t="s">
        <v>21</v>
      </c>
      <c r="C20" s="36">
        <v>51200</v>
      </c>
      <c r="D20" s="36">
        <v>38610</v>
      </c>
      <c r="E20" s="36">
        <v>25915</v>
      </c>
      <c r="F20" s="38">
        <f t="shared" si="5"/>
        <v>12695</v>
      </c>
      <c r="G20" s="36">
        <v>107</v>
      </c>
      <c r="H20" s="72">
        <f t="shared" si="2"/>
        <v>25285</v>
      </c>
      <c r="I20" s="128">
        <f t="shared" si="3"/>
        <v>12590</v>
      </c>
      <c r="J20" s="36">
        <v>25808</v>
      </c>
    </row>
    <row r="21" spans="1:10" x14ac:dyDescent="0.3">
      <c r="A21" s="32" t="s">
        <v>22</v>
      </c>
      <c r="B21" s="33" t="s">
        <v>23</v>
      </c>
      <c r="C21" s="34">
        <v>51200</v>
      </c>
      <c r="D21" s="34">
        <v>38610</v>
      </c>
      <c r="E21" s="34">
        <v>25560</v>
      </c>
      <c r="F21" s="38">
        <f t="shared" si="5"/>
        <v>13050</v>
      </c>
      <c r="G21" s="34">
        <v>107</v>
      </c>
      <c r="H21" s="72">
        <f t="shared" si="2"/>
        <v>25640</v>
      </c>
      <c r="I21" s="128">
        <f t="shared" si="3"/>
        <v>12590</v>
      </c>
      <c r="J21" s="35">
        <v>25452</v>
      </c>
    </row>
    <row r="22" spans="1:10" x14ac:dyDescent="0.3">
      <c r="A22" s="32" t="s">
        <v>24</v>
      </c>
      <c r="B22" s="33" t="s">
        <v>25</v>
      </c>
      <c r="C22" s="34">
        <v>10300</v>
      </c>
      <c r="D22" s="34">
        <v>7767</v>
      </c>
      <c r="E22" s="34">
        <v>2425</v>
      </c>
      <c r="F22" s="38">
        <f t="shared" si="5"/>
        <v>5342</v>
      </c>
      <c r="G22" s="34">
        <v>47</v>
      </c>
      <c r="H22" s="72">
        <f t="shared" si="2"/>
        <v>7875</v>
      </c>
      <c r="I22" s="128">
        <f t="shared" si="3"/>
        <v>2533</v>
      </c>
      <c r="J22" s="35">
        <v>2378</v>
      </c>
    </row>
    <row r="23" spans="1:10" s="91" customFormat="1" x14ac:dyDescent="0.3">
      <c r="A23" s="32" t="s">
        <v>71</v>
      </c>
      <c r="B23" s="37" t="s">
        <v>72</v>
      </c>
      <c r="C23" s="38">
        <v>139872</v>
      </c>
      <c r="D23" s="38">
        <f>SUM(D24:D26)</f>
        <v>139872</v>
      </c>
      <c r="E23" s="38">
        <f t="shared" ref="E23:J23" si="7">SUM(E24:E26)</f>
        <v>139872</v>
      </c>
      <c r="F23" s="38">
        <f t="shared" si="7"/>
        <v>0</v>
      </c>
      <c r="G23" s="38">
        <f t="shared" si="7"/>
        <v>117754</v>
      </c>
      <c r="H23" s="72">
        <f t="shared" si="2"/>
        <v>0</v>
      </c>
      <c r="I23" s="128">
        <f t="shared" si="3"/>
        <v>0</v>
      </c>
      <c r="J23" s="38">
        <f t="shared" si="7"/>
        <v>19144</v>
      </c>
    </row>
    <row r="24" spans="1:10" x14ac:dyDescent="0.3">
      <c r="A24" s="32" t="s">
        <v>167</v>
      </c>
      <c r="B24" s="33" t="s">
        <v>68</v>
      </c>
      <c r="C24" s="34">
        <v>112538</v>
      </c>
      <c r="D24" s="34">
        <v>112538</v>
      </c>
      <c r="E24" s="34">
        <v>112538</v>
      </c>
      <c r="F24" s="38">
        <f>D24-E24</f>
        <v>0</v>
      </c>
      <c r="G24" s="34">
        <v>99051</v>
      </c>
      <c r="H24" s="72">
        <f t="shared" si="2"/>
        <v>0</v>
      </c>
      <c r="I24" s="128">
        <f t="shared" si="3"/>
        <v>0</v>
      </c>
      <c r="J24" s="92">
        <v>11854</v>
      </c>
    </row>
    <row r="25" spans="1:10" x14ac:dyDescent="0.3">
      <c r="A25" s="32" t="s">
        <v>166</v>
      </c>
      <c r="B25" s="33" t="s">
        <v>17</v>
      </c>
      <c r="C25" s="34">
        <v>8974</v>
      </c>
      <c r="D25" s="34">
        <v>8974</v>
      </c>
      <c r="E25" s="34">
        <v>8974</v>
      </c>
      <c r="F25" s="38">
        <f>D25-E25</f>
        <v>0</v>
      </c>
      <c r="G25" s="34">
        <v>2978</v>
      </c>
      <c r="H25" s="72">
        <f t="shared" si="2"/>
        <v>0</v>
      </c>
      <c r="I25" s="128">
        <f t="shared" si="3"/>
        <v>0</v>
      </c>
      <c r="J25" s="92">
        <v>4921</v>
      </c>
    </row>
    <row r="26" spans="1:10" ht="17.25" thickBot="1" x14ac:dyDescent="0.35">
      <c r="A26" s="32" t="s">
        <v>165</v>
      </c>
      <c r="B26" s="33" t="s">
        <v>70</v>
      </c>
      <c r="C26" s="71">
        <v>18360</v>
      </c>
      <c r="D26" s="71">
        <v>18360</v>
      </c>
      <c r="E26" s="71">
        <v>18360</v>
      </c>
      <c r="F26" s="72">
        <f>D26-E26</f>
        <v>0</v>
      </c>
      <c r="G26" s="71">
        <v>15725</v>
      </c>
      <c r="H26" s="72">
        <f t="shared" si="2"/>
        <v>0</v>
      </c>
      <c r="I26" s="128">
        <f t="shared" si="3"/>
        <v>0</v>
      </c>
      <c r="J26" s="93">
        <v>2369</v>
      </c>
    </row>
    <row r="27" spans="1:10" ht="21" thickBot="1" x14ac:dyDescent="0.35">
      <c r="A27" s="2"/>
      <c r="B27" s="1"/>
      <c r="C27" s="96">
        <v>3</v>
      </c>
      <c r="D27" s="96">
        <v>4</v>
      </c>
      <c r="E27" s="96">
        <v>5</v>
      </c>
      <c r="F27" s="97" t="s">
        <v>91</v>
      </c>
      <c r="G27" s="96">
        <v>8</v>
      </c>
      <c r="H27" s="97" t="s">
        <v>90</v>
      </c>
      <c r="I27" s="125" t="s">
        <v>89</v>
      </c>
      <c r="J27" s="97">
        <v>15</v>
      </c>
    </row>
    <row r="28" spans="1:10" ht="17.25" thickBot="1" x14ac:dyDescent="0.35">
      <c r="A28" s="95">
        <v>1</v>
      </c>
      <c r="B28" s="95" t="s">
        <v>26</v>
      </c>
      <c r="C28" s="100" t="e">
        <f>C30+C31+C32+C34+C36+C37+C38+C39+C40+C35+#REF!+C42+C43+C45+C46+C47+C49+C50+C51+C53+C54+C55+C56+C58+C60+C61+C62+C64+C65+C66+C67+C68</f>
        <v>#REF!</v>
      </c>
      <c r="D28" s="100" t="e">
        <f>D30+D31+D32+D34+D36+D37+D38+D39+D40+D35+#REF!+D42+D43+D45+D46+D47+D49+D50+D51+D53+D54+D55+D56+D58+D60+D61+D62+D64+D65+D66+D67+D68</f>
        <v>#REF!</v>
      </c>
      <c r="E28" s="100" t="e">
        <f>E30+E31+E32+E34+E36+E37+E38+E39+E40+E35+#REF!+E42+E43+E45+E46+E47+E49+E50+E51+E53+E54+E55+E56+E58+E60+E61+E62+E64+E65+E66+E67+E68</f>
        <v>#REF!</v>
      </c>
      <c r="F28" s="100" t="e">
        <f>F30+F31+F32+F34+F36+F37+F38+F39+F40+F35+#REF!+F42+F43+F45+F46+F47+F49+F50+F51+F53+F54+F55+F56+F58+F60+F61+F62+F64+F65+F66+F67+F68</f>
        <v>#REF!</v>
      </c>
      <c r="G28" s="100" t="e">
        <f>G30+G31+G32+G34+G36+G37+G38+G39+G40+G35+#REF!+G42+G43+G45+G46+G47+G49+G50+G51+G53+G54+G55+G56+G58+G60+G61+G62+G64+G65+G66+G67+G68</f>
        <v>#REF!</v>
      </c>
      <c r="H28" s="100" t="e">
        <f>H30+H31+H32+H34+H36+H37+H38+H39+H40+H35+#REF!+H42+H43+H45+H46+H47+H49+H50+H51+H53+H54+H55+H56+H58+H60+H61+H62+H64+H65+H66+H67+H68</f>
        <v>#REF!</v>
      </c>
      <c r="I28" s="100" t="e">
        <f>I30+I31+I32+I34+I36+I37+I38+I39+I40+I35+#REF!+I42+I43+I45+I46+I47+I49+I50+I51+I53+I54+I55+I56+I58+I60+I61+I62+I64+I65+I66+I67+I68</f>
        <v>#REF!</v>
      </c>
      <c r="J28" s="100" t="e">
        <f>J30+J31+J32+J34+J36+J37+J38+J39+J40+J35+#REF!+J42+J43+J45+J46+J47+J49+J50+J51+J53+J54+J55+J56+J58+J60+J61+J62+J64+J65+J66+J67+J68</f>
        <v>#REF!</v>
      </c>
    </row>
    <row r="29" spans="1:10" s="91" customFormat="1" x14ac:dyDescent="0.3">
      <c r="A29" s="73">
        <v>100</v>
      </c>
      <c r="B29" s="74" t="s">
        <v>27</v>
      </c>
      <c r="C29" s="69">
        <v>98500</v>
      </c>
      <c r="D29" s="69">
        <f>SUM(D30:D32)</f>
        <v>91260</v>
      </c>
      <c r="E29" s="69">
        <f t="shared" ref="E29:J29" si="8">SUM(E30:E32)</f>
        <v>21954</v>
      </c>
      <c r="F29" s="50">
        <f t="shared" ref="F29:F67" si="9">D29-E29</f>
        <v>69306</v>
      </c>
      <c r="G29" s="69">
        <f t="shared" si="8"/>
        <v>4188</v>
      </c>
      <c r="H29" s="50">
        <f t="shared" ref="H29:H67" si="10">C29-E29</f>
        <v>76546</v>
      </c>
      <c r="I29" s="52">
        <f t="shared" ref="I29:I67" si="11">C29-D29</f>
        <v>7240</v>
      </c>
      <c r="J29" s="69">
        <f t="shared" si="8"/>
        <v>17766</v>
      </c>
    </row>
    <row r="30" spans="1:10" x14ac:dyDescent="0.3">
      <c r="A30" s="13">
        <v>101</v>
      </c>
      <c r="B30" s="14" t="s">
        <v>164</v>
      </c>
      <c r="C30" s="34">
        <v>32080</v>
      </c>
      <c r="D30" s="34">
        <v>29300</v>
      </c>
      <c r="E30" s="34">
        <v>0</v>
      </c>
      <c r="F30" s="50">
        <f>D30-E30</f>
        <v>29300</v>
      </c>
      <c r="G30" s="34">
        <v>0</v>
      </c>
      <c r="H30" s="50">
        <f t="shared" si="10"/>
        <v>32080</v>
      </c>
      <c r="I30" s="52">
        <f t="shared" si="11"/>
        <v>2780</v>
      </c>
      <c r="J30" s="35">
        <v>0</v>
      </c>
    </row>
    <row r="31" spans="1:10" x14ac:dyDescent="0.3">
      <c r="A31" s="13">
        <v>105</v>
      </c>
      <c r="B31" s="14" t="s">
        <v>163</v>
      </c>
      <c r="C31" s="34">
        <v>30371</v>
      </c>
      <c r="D31" s="34">
        <v>27700</v>
      </c>
      <c r="E31" s="34">
        <v>0</v>
      </c>
      <c r="F31" s="50">
        <f t="shared" si="9"/>
        <v>27700</v>
      </c>
      <c r="G31" s="34">
        <v>0</v>
      </c>
      <c r="H31" s="50">
        <f t="shared" si="10"/>
        <v>30371</v>
      </c>
      <c r="I31" s="52">
        <f t="shared" si="11"/>
        <v>2671</v>
      </c>
      <c r="J31" s="34">
        <v>0</v>
      </c>
    </row>
    <row r="32" spans="1:10" x14ac:dyDescent="0.3">
      <c r="A32" s="13">
        <v>109</v>
      </c>
      <c r="B32" s="14" t="s">
        <v>162</v>
      </c>
      <c r="C32" s="34">
        <v>36049</v>
      </c>
      <c r="D32" s="34">
        <v>34260</v>
      </c>
      <c r="E32" s="34">
        <v>21954</v>
      </c>
      <c r="F32" s="50">
        <f t="shared" si="9"/>
        <v>12306</v>
      </c>
      <c r="G32" s="34">
        <v>4188</v>
      </c>
      <c r="H32" s="50">
        <f t="shared" si="10"/>
        <v>14095</v>
      </c>
      <c r="I32" s="52">
        <f t="shared" si="11"/>
        <v>1789</v>
      </c>
      <c r="J32" s="35">
        <v>17766</v>
      </c>
    </row>
    <row r="33" spans="1:10" s="91" customFormat="1" x14ac:dyDescent="0.3">
      <c r="A33" s="13">
        <v>110</v>
      </c>
      <c r="B33" s="40" t="s">
        <v>74</v>
      </c>
      <c r="C33" s="38">
        <v>443450</v>
      </c>
      <c r="D33" s="69">
        <f>SUM(D34:D39)</f>
        <v>335203</v>
      </c>
      <c r="E33" s="69">
        <f t="shared" ref="E33:J33" si="12">SUM(E34:E39)</f>
        <v>179295</v>
      </c>
      <c r="F33" s="50">
        <f t="shared" si="9"/>
        <v>155908</v>
      </c>
      <c r="G33" s="69">
        <f t="shared" si="12"/>
        <v>81354</v>
      </c>
      <c r="H33" s="50">
        <f t="shared" si="10"/>
        <v>264155</v>
      </c>
      <c r="I33" s="52">
        <f t="shared" si="11"/>
        <v>108247</v>
      </c>
      <c r="J33" s="69">
        <f t="shared" si="12"/>
        <v>97941</v>
      </c>
    </row>
    <row r="34" spans="1:10" x14ac:dyDescent="0.3">
      <c r="A34" s="13">
        <v>111</v>
      </c>
      <c r="B34" s="14" t="s">
        <v>28</v>
      </c>
      <c r="C34" s="34">
        <v>12750</v>
      </c>
      <c r="D34" s="34">
        <v>10492</v>
      </c>
      <c r="E34" s="34">
        <v>1493</v>
      </c>
      <c r="F34" s="50">
        <f t="shared" si="9"/>
        <v>8999</v>
      </c>
      <c r="G34" s="34">
        <v>1264</v>
      </c>
      <c r="H34" s="50">
        <f t="shared" si="10"/>
        <v>11257</v>
      </c>
      <c r="I34" s="52">
        <f t="shared" si="11"/>
        <v>2258</v>
      </c>
      <c r="J34" s="35">
        <v>229</v>
      </c>
    </row>
    <row r="35" spans="1:10" x14ac:dyDescent="0.3">
      <c r="A35" s="13">
        <v>112</v>
      </c>
      <c r="B35" s="14" t="s">
        <v>29</v>
      </c>
      <c r="C35" s="34">
        <v>27280</v>
      </c>
      <c r="D35" s="34">
        <v>21591</v>
      </c>
      <c r="E35" s="34">
        <v>2710</v>
      </c>
      <c r="F35" s="50">
        <f t="shared" si="9"/>
        <v>18881</v>
      </c>
      <c r="G35" s="34">
        <v>2317</v>
      </c>
      <c r="H35" s="50">
        <f t="shared" si="10"/>
        <v>24570</v>
      </c>
      <c r="I35" s="52">
        <f t="shared" si="11"/>
        <v>5689</v>
      </c>
      <c r="J35" s="35">
        <v>393</v>
      </c>
    </row>
    <row r="36" spans="1:10" x14ac:dyDescent="0.3">
      <c r="A36" s="13">
        <v>113</v>
      </c>
      <c r="B36" s="14" t="s">
        <v>30</v>
      </c>
      <c r="C36" s="34">
        <v>36730</v>
      </c>
      <c r="D36" s="34">
        <v>27945</v>
      </c>
      <c r="E36" s="34">
        <v>0</v>
      </c>
      <c r="F36" s="50">
        <f t="shared" si="9"/>
        <v>27945</v>
      </c>
      <c r="G36" s="34">
        <v>0</v>
      </c>
      <c r="H36" s="50">
        <f t="shared" si="10"/>
        <v>36730</v>
      </c>
      <c r="I36" s="52">
        <f t="shared" si="11"/>
        <v>8785</v>
      </c>
      <c r="J36" s="35">
        <v>0</v>
      </c>
    </row>
    <row r="37" spans="1:10" x14ac:dyDescent="0.3">
      <c r="A37" s="13">
        <v>114</v>
      </c>
      <c r="B37" s="14" t="s">
        <v>31</v>
      </c>
      <c r="C37" s="36">
        <v>63510</v>
      </c>
      <c r="D37" s="36">
        <v>47700</v>
      </c>
      <c r="E37" s="36">
        <v>25430</v>
      </c>
      <c r="F37" s="50">
        <f t="shared" si="9"/>
        <v>22270</v>
      </c>
      <c r="G37" s="36">
        <v>22284</v>
      </c>
      <c r="H37" s="50">
        <f t="shared" si="10"/>
        <v>38080</v>
      </c>
      <c r="I37" s="52">
        <f t="shared" si="11"/>
        <v>15810</v>
      </c>
      <c r="J37" s="36">
        <v>3146</v>
      </c>
    </row>
    <row r="38" spans="1:10" x14ac:dyDescent="0.3">
      <c r="A38" s="13">
        <v>115</v>
      </c>
      <c r="B38" s="14" t="s">
        <v>32</v>
      </c>
      <c r="C38" s="34">
        <v>140880</v>
      </c>
      <c r="D38" s="34">
        <v>105750</v>
      </c>
      <c r="E38" s="34">
        <v>72664</v>
      </c>
      <c r="F38" s="50">
        <f t="shared" si="9"/>
        <v>33086</v>
      </c>
      <c r="G38" s="34">
        <v>55489</v>
      </c>
      <c r="H38" s="50">
        <f t="shared" si="10"/>
        <v>68216</v>
      </c>
      <c r="I38" s="52">
        <f t="shared" si="11"/>
        <v>35130</v>
      </c>
      <c r="J38" s="35">
        <v>17175</v>
      </c>
    </row>
    <row r="39" spans="1:10" x14ac:dyDescent="0.3">
      <c r="A39" s="13">
        <v>116</v>
      </c>
      <c r="B39" s="14" t="s">
        <v>33</v>
      </c>
      <c r="C39" s="34">
        <v>162300</v>
      </c>
      <c r="D39" s="34">
        <v>121725</v>
      </c>
      <c r="E39" s="34">
        <v>76998</v>
      </c>
      <c r="F39" s="50">
        <f t="shared" si="9"/>
        <v>44727</v>
      </c>
      <c r="G39" s="34">
        <v>0</v>
      </c>
      <c r="H39" s="50">
        <f t="shared" si="10"/>
        <v>85302</v>
      </c>
      <c r="I39" s="52">
        <f t="shared" si="11"/>
        <v>40575</v>
      </c>
      <c r="J39" s="35">
        <v>76998</v>
      </c>
    </row>
    <row r="40" spans="1:10" s="91" customFormat="1" x14ac:dyDescent="0.3">
      <c r="A40" s="13">
        <v>120</v>
      </c>
      <c r="B40" s="40" t="s">
        <v>34</v>
      </c>
      <c r="C40" s="38">
        <v>10000</v>
      </c>
      <c r="D40" s="38">
        <v>9000</v>
      </c>
      <c r="E40" s="38">
        <v>313</v>
      </c>
      <c r="F40" s="50">
        <f t="shared" si="9"/>
        <v>8687</v>
      </c>
      <c r="G40" s="38">
        <v>249</v>
      </c>
      <c r="H40" s="50">
        <f t="shared" si="10"/>
        <v>9687</v>
      </c>
      <c r="I40" s="52">
        <f t="shared" si="11"/>
        <v>1000</v>
      </c>
      <c r="J40" s="94">
        <v>64</v>
      </c>
    </row>
    <row r="41" spans="1:10" s="91" customFormat="1" x14ac:dyDescent="0.3">
      <c r="A41" s="13">
        <v>130</v>
      </c>
      <c r="B41" s="40" t="s">
        <v>35</v>
      </c>
      <c r="C41" s="38">
        <v>52100</v>
      </c>
      <c r="D41" s="38">
        <f>SUM(D42:D43)</f>
        <v>41200</v>
      </c>
      <c r="E41" s="38">
        <f t="shared" ref="E41:J41" si="13">SUM(E42:E43)</f>
        <v>12470</v>
      </c>
      <c r="F41" s="50">
        <f t="shared" si="9"/>
        <v>28730</v>
      </c>
      <c r="G41" s="38">
        <f t="shared" si="13"/>
        <v>9092</v>
      </c>
      <c r="H41" s="50">
        <f t="shared" si="10"/>
        <v>39630</v>
      </c>
      <c r="I41" s="52">
        <f t="shared" si="11"/>
        <v>10900</v>
      </c>
      <c r="J41" s="38">
        <f t="shared" si="13"/>
        <v>3377</v>
      </c>
    </row>
    <row r="42" spans="1:10" x14ac:dyDescent="0.3">
      <c r="A42" s="13">
        <v>131</v>
      </c>
      <c r="B42" s="14" t="s">
        <v>161</v>
      </c>
      <c r="C42" s="34">
        <v>12100</v>
      </c>
      <c r="D42" s="34">
        <v>1200</v>
      </c>
      <c r="E42" s="34">
        <v>0</v>
      </c>
      <c r="F42" s="50">
        <f t="shared" si="9"/>
        <v>1200</v>
      </c>
      <c r="G42" s="34">
        <v>0</v>
      </c>
      <c r="H42" s="50">
        <f t="shared" si="10"/>
        <v>12100</v>
      </c>
      <c r="I42" s="52">
        <f t="shared" si="11"/>
        <v>10900</v>
      </c>
      <c r="J42" s="92">
        <v>0</v>
      </c>
    </row>
    <row r="43" spans="1:10" x14ac:dyDescent="0.3">
      <c r="A43" s="13">
        <v>132</v>
      </c>
      <c r="B43" s="14" t="s">
        <v>160</v>
      </c>
      <c r="C43" s="34">
        <v>40000</v>
      </c>
      <c r="D43" s="34">
        <v>40000</v>
      </c>
      <c r="E43" s="34">
        <v>12470</v>
      </c>
      <c r="F43" s="50">
        <f t="shared" si="9"/>
        <v>27530</v>
      </c>
      <c r="G43" s="34">
        <v>9092</v>
      </c>
      <c r="H43" s="50">
        <f t="shared" si="10"/>
        <v>27530</v>
      </c>
      <c r="I43" s="52">
        <f t="shared" si="11"/>
        <v>0</v>
      </c>
      <c r="J43" s="92">
        <v>3377</v>
      </c>
    </row>
    <row r="44" spans="1:10" s="91" customFormat="1" x14ac:dyDescent="0.3">
      <c r="A44" s="13">
        <v>140</v>
      </c>
      <c r="B44" s="40" t="s">
        <v>36</v>
      </c>
      <c r="C44" s="38">
        <v>90100</v>
      </c>
      <c r="D44" s="38">
        <f>SUM(D45:D47)</f>
        <v>78600</v>
      </c>
      <c r="E44" s="38">
        <f t="shared" ref="E44:J44" si="14">SUM(E45:E47)</f>
        <v>34300</v>
      </c>
      <c r="F44" s="50">
        <f t="shared" si="9"/>
        <v>44300</v>
      </c>
      <c r="G44" s="38">
        <f t="shared" si="14"/>
        <v>30717</v>
      </c>
      <c r="H44" s="50">
        <f t="shared" si="10"/>
        <v>55800</v>
      </c>
      <c r="I44" s="52">
        <f t="shared" si="11"/>
        <v>11500</v>
      </c>
      <c r="J44" s="38">
        <f t="shared" si="14"/>
        <v>3583</v>
      </c>
    </row>
    <row r="45" spans="1:10" x14ac:dyDescent="0.3">
      <c r="A45" s="13">
        <v>141</v>
      </c>
      <c r="B45" s="14" t="s">
        <v>159</v>
      </c>
      <c r="C45" s="34">
        <v>76700</v>
      </c>
      <c r="D45" s="34">
        <v>66600</v>
      </c>
      <c r="E45" s="34">
        <v>27700</v>
      </c>
      <c r="F45" s="50">
        <f t="shared" si="9"/>
        <v>38900</v>
      </c>
      <c r="G45" s="34">
        <v>24117</v>
      </c>
      <c r="H45" s="50">
        <f t="shared" si="10"/>
        <v>49000</v>
      </c>
      <c r="I45" s="52">
        <f t="shared" si="11"/>
        <v>10100</v>
      </c>
      <c r="J45" s="92">
        <v>3583</v>
      </c>
    </row>
    <row r="46" spans="1:10" x14ac:dyDescent="0.3">
      <c r="A46" s="13">
        <v>142</v>
      </c>
      <c r="B46" s="14" t="s">
        <v>158</v>
      </c>
      <c r="C46" s="34">
        <v>13300</v>
      </c>
      <c r="D46" s="34">
        <v>11900</v>
      </c>
      <c r="E46" s="34">
        <v>6600</v>
      </c>
      <c r="F46" s="50">
        <f t="shared" si="9"/>
        <v>5300</v>
      </c>
      <c r="G46" s="34">
        <v>6600</v>
      </c>
      <c r="H46" s="50">
        <f t="shared" si="10"/>
        <v>6700</v>
      </c>
      <c r="I46" s="52">
        <f t="shared" si="11"/>
        <v>1400</v>
      </c>
      <c r="J46" s="92">
        <v>0</v>
      </c>
    </row>
    <row r="47" spans="1:10" x14ac:dyDescent="0.3">
      <c r="A47" s="13">
        <v>143</v>
      </c>
      <c r="B47" s="14" t="s">
        <v>157</v>
      </c>
      <c r="C47" s="34">
        <v>100</v>
      </c>
      <c r="D47" s="34">
        <v>100</v>
      </c>
      <c r="E47" s="34">
        <v>0</v>
      </c>
      <c r="F47" s="50">
        <f t="shared" si="9"/>
        <v>100</v>
      </c>
      <c r="G47" s="34">
        <v>0</v>
      </c>
      <c r="H47" s="50">
        <f t="shared" si="10"/>
        <v>100</v>
      </c>
      <c r="I47" s="52">
        <f t="shared" si="11"/>
        <v>0</v>
      </c>
      <c r="J47" s="92">
        <v>0</v>
      </c>
    </row>
    <row r="48" spans="1:10" s="91" customFormat="1" x14ac:dyDescent="0.3">
      <c r="A48" s="13">
        <v>150</v>
      </c>
      <c r="B48" s="40" t="s">
        <v>37</v>
      </c>
      <c r="C48" s="38">
        <v>32642</v>
      </c>
      <c r="D48" s="38">
        <f>SUM(D49:D51)</f>
        <v>29662</v>
      </c>
      <c r="E48" s="38">
        <f t="shared" ref="E48:J48" si="15">SUM(E49:E51)</f>
        <v>2718</v>
      </c>
      <c r="F48" s="50">
        <f t="shared" si="9"/>
        <v>26944</v>
      </c>
      <c r="G48" s="38">
        <f t="shared" si="15"/>
        <v>1095</v>
      </c>
      <c r="H48" s="50">
        <f t="shared" si="10"/>
        <v>29924</v>
      </c>
      <c r="I48" s="52">
        <f t="shared" si="11"/>
        <v>2980</v>
      </c>
      <c r="J48" s="38">
        <f t="shared" si="15"/>
        <v>1623</v>
      </c>
    </row>
    <row r="49" spans="1:10" x14ac:dyDescent="0.3">
      <c r="A49" s="13">
        <v>151</v>
      </c>
      <c r="B49" s="14" t="s">
        <v>156</v>
      </c>
      <c r="C49" s="34">
        <v>21000</v>
      </c>
      <c r="D49" s="34">
        <v>19360</v>
      </c>
      <c r="E49" s="34">
        <v>1620</v>
      </c>
      <c r="F49" s="50">
        <f t="shared" si="9"/>
        <v>17740</v>
      </c>
      <c r="G49" s="34">
        <v>1095</v>
      </c>
      <c r="H49" s="50">
        <f t="shared" si="10"/>
        <v>19380</v>
      </c>
      <c r="I49" s="52">
        <f t="shared" si="11"/>
        <v>1640</v>
      </c>
      <c r="J49" s="92">
        <v>525</v>
      </c>
    </row>
    <row r="50" spans="1:10" x14ac:dyDescent="0.3">
      <c r="A50" s="13">
        <v>152</v>
      </c>
      <c r="B50" s="14" t="s">
        <v>155</v>
      </c>
      <c r="C50" s="34">
        <v>11642</v>
      </c>
      <c r="D50" s="34">
        <v>10302</v>
      </c>
      <c r="E50" s="34">
        <v>1098</v>
      </c>
      <c r="F50" s="50">
        <f t="shared" si="9"/>
        <v>9204</v>
      </c>
      <c r="G50" s="34">
        <v>0</v>
      </c>
      <c r="H50" s="50">
        <f t="shared" si="10"/>
        <v>10544</v>
      </c>
      <c r="I50" s="52">
        <f t="shared" si="11"/>
        <v>1340</v>
      </c>
      <c r="J50" s="92">
        <v>1098</v>
      </c>
    </row>
    <row r="51" spans="1:10" x14ac:dyDescent="0.3">
      <c r="A51" s="13">
        <v>153</v>
      </c>
      <c r="B51" s="14" t="s">
        <v>154</v>
      </c>
      <c r="C51" s="34">
        <v>0</v>
      </c>
      <c r="D51" s="34">
        <v>0</v>
      </c>
      <c r="E51" s="34">
        <v>0</v>
      </c>
      <c r="F51" s="50">
        <f t="shared" si="9"/>
        <v>0</v>
      </c>
      <c r="G51" s="34">
        <v>0</v>
      </c>
      <c r="H51" s="50">
        <f t="shared" si="10"/>
        <v>0</v>
      </c>
      <c r="I51" s="52">
        <f t="shared" si="11"/>
        <v>0</v>
      </c>
      <c r="J51" s="92">
        <v>0</v>
      </c>
    </row>
    <row r="52" spans="1:10" s="91" customFormat="1" x14ac:dyDescent="0.3">
      <c r="A52" s="13">
        <v>160</v>
      </c>
      <c r="B52" s="40" t="s">
        <v>38</v>
      </c>
      <c r="C52" s="41">
        <v>249419</v>
      </c>
      <c r="D52" s="41">
        <f>SUM(D53:D56)</f>
        <v>254119</v>
      </c>
      <c r="E52" s="41">
        <f t="shared" ref="E52:J52" si="16">SUM(E53:E56)</f>
        <v>107649</v>
      </c>
      <c r="F52" s="50">
        <f t="shared" si="9"/>
        <v>146470</v>
      </c>
      <c r="G52" s="41">
        <f t="shared" si="16"/>
        <v>27327</v>
      </c>
      <c r="H52" s="50">
        <f t="shared" si="10"/>
        <v>141770</v>
      </c>
      <c r="I52" s="52">
        <f t="shared" si="11"/>
        <v>-4700</v>
      </c>
      <c r="J52" s="41">
        <f t="shared" si="16"/>
        <v>80322</v>
      </c>
    </row>
    <row r="53" spans="1:10" x14ac:dyDescent="0.3">
      <c r="A53" s="13">
        <v>162</v>
      </c>
      <c r="B53" s="14" t="s">
        <v>153</v>
      </c>
      <c r="C53" s="20">
        <v>5800</v>
      </c>
      <c r="D53" s="20">
        <v>5400</v>
      </c>
      <c r="E53" s="20">
        <v>168</v>
      </c>
      <c r="F53" s="50">
        <f t="shared" si="9"/>
        <v>5232</v>
      </c>
      <c r="G53" s="20">
        <v>0</v>
      </c>
      <c r="H53" s="50">
        <f t="shared" si="10"/>
        <v>5632</v>
      </c>
      <c r="I53" s="52">
        <f t="shared" si="11"/>
        <v>400</v>
      </c>
      <c r="J53" s="22">
        <v>168</v>
      </c>
    </row>
    <row r="54" spans="1:10" x14ac:dyDescent="0.3">
      <c r="A54" s="13">
        <v>164</v>
      </c>
      <c r="B54" s="14" t="s">
        <v>99</v>
      </c>
      <c r="C54" s="20">
        <v>50000</v>
      </c>
      <c r="D54" s="20">
        <v>45000</v>
      </c>
      <c r="E54" s="20">
        <v>0</v>
      </c>
      <c r="F54" s="50">
        <f t="shared" si="9"/>
        <v>45000</v>
      </c>
      <c r="G54" s="20">
        <v>0</v>
      </c>
      <c r="H54" s="50">
        <f t="shared" si="10"/>
        <v>50000</v>
      </c>
      <c r="I54" s="52">
        <f t="shared" si="11"/>
        <v>5000</v>
      </c>
      <c r="J54" s="22">
        <v>0</v>
      </c>
    </row>
    <row r="55" spans="1:10" x14ac:dyDescent="0.3">
      <c r="A55" s="13">
        <v>165</v>
      </c>
      <c r="B55" s="14" t="s">
        <v>38</v>
      </c>
      <c r="C55" s="20">
        <v>2800</v>
      </c>
      <c r="D55" s="20">
        <v>2800</v>
      </c>
      <c r="E55" s="20">
        <v>280</v>
      </c>
      <c r="F55" s="50">
        <f t="shared" si="9"/>
        <v>2520</v>
      </c>
      <c r="G55" s="20">
        <v>280</v>
      </c>
      <c r="H55" s="50">
        <f t="shared" si="10"/>
        <v>2520</v>
      </c>
      <c r="I55" s="52">
        <f t="shared" si="11"/>
        <v>0</v>
      </c>
      <c r="J55" s="22">
        <v>0</v>
      </c>
    </row>
    <row r="56" spans="1:10" x14ac:dyDescent="0.3">
      <c r="A56" s="13">
        <v>169</v>
      </c>
      <c r="B56" s="14" t="s">
        <v>152</v>
      </c>
      <c r="C56" s="20">
        <v>190819</v>
      </c>
      <c r="D56" s="20">
        <v>200919</v>
      </c>
      <c r="E56" s="20">
        <v>107201</v>
      </c>
      <c r="F56" s="50">
        <f t="shared" si="9"/>
        <v>93718</v>
      </c>
      <c r="G56" s="20">
        <v>27047</v>
      </c>
      <c r="H56" s="50">
        <f t="shared" si="10"/>
        <v>83618</v>
      </c>
      <c r="I56" s="52">
        <f t="shared" si="11"/>
        <v>-10100</v>
      </c>
      <c r="J56" s="22">
        <v>80154</v>
      </c>
    </row>
    <row r="57" spans="1:10" s="91" customFormat="1" x14ac:dyDescent="0.3">
      <c r="A57" s="13">
        <v>170</v>
      </c>
      <c r="B57" s="40" t="s">
        <v>75</v>
      </c>
      <c r="C57" s="41">
        <v>6000</v>
      </c>
      <c r="D57" s="41">
        <f>SUM(D58:D58)</f>
        <v>6000</v>
      </c>
      <c r="E57" s="41">
        <f>SUM(E58:E58)</f>
        <v>0</v>
      </c>
      <c r="F57" s="50">
        <f t="shared" si="9"/>
        <v>6000</v>
      </c>
      <c r="G57" s="41">
        <f>SUM(G58:G58)</f>
        <v>0</v>
      </c>
      <c r="H57" s="50">
        <f t="shared" si="10"/>
        <v>6000</v>
      </c>
      <c r="I57" s="52">
        <f t="shared" si="11"/>
        <v>0</v>
      </c>
      <c r="J57" s="41">
        <f>SUM(J58:J58)</f>
        <v>0</v>
      </c>
    </row>
    <row r="58" spans="1:10" x14ac:dyDescent="0.3">
      <c r="A58" s="13">
        <v>171</v>
      </c>
      <c r="B58" s="14" t="s">
        <v>151</v>
      </c>
      <c r="C58" s="20">
        <v>6000</v>
      </c>
      <c r="D58" s="20">
        <v>6000</v>
      </c>
      <c r="E58" s="20">
        <v>0</v>
      </c>
      <c r="F58" s="50">
        <f t="shared" si="9"/>
        <v>6000</v>
      </c>
      <c r="G58" s="20">
        <v>0</v>
      </c>
      <c r="H58" s="50">
        <f t="shared" si="10"/>
        <v>6000</v>
      </c>
      <c r="I58" s="52">
        <f t="shared" si="11"/>
        <v>0</v>
      </c>
      <c r="J58" s="141">
        <v>0</v>
      </c>
    </row>
    <row r="59" spans="1:10" s="91" customFormat="1" x14ac:dyDescent="0.3">
      <c r="A59" s="13">
        <v>180</v>
      </c>
      <c r="B59" s="40" t="s">
        <v>39</v>
      </c>
      <c r="C59" s="41">
        <v>30000</v>
      </c>
      <c r="D59" s="41">
        <f>SUM(D60:D62)</f>
        <v>28970</v>
      </c>
      <c r="E59" s="41">
        <f t="shared" ref="E59:J59" si="17">SUM(E60:E62)</f>
        <v>5160</v>
      </c>
      <c r="F59" s="50">
        <f t="shared" si="9"/>
        <v>23810</v>
      </c>
      <c r="G59" s="41">
        <f t="shared" si="17"/>
        <v>2616</v>
      </c>
      <c r="H59" s="50">
        <f t="shared" si="10"/>
        <v>24840</v>
      </c>
      <c r="I59" s="52">
        <f t="shared" si="11"/>
        <v>1030</v>
      </c>
      <c r="J59" s="41">
        <f t="shared" si="17"/>
        <v>2543</v>
      </c>
    </row>
    <row r="60" spans="1:10" x14ac:dyDescent="0.3">
      <c r="A60" s="13">
        <v>182</v>
      </c>
      <c r="B60" s="14" t="s">
        <v>150</v>
      </c>
      <c r="C60" s="20">
        <v>24300</v>
      </c>
      <c r="D60" s="20">
        <v>23270</v>
      </c>
      <c r="E60" s="20">
        <v>3084</v>
      </c>
      <c r="F60" s="50">
        <f t="shared" si="9"/>
        <v>20186</v>
      </c>
      <c r="G60" s="20">
        <v>2571</v>
      </c>
      <c r="H60" s="50">
        <f t="shared" si="10"/>
        <v>21216</v>
      </c>
      <c r="I60" s="52">
        <f t="shared" si="11"/>
        <v>1030</v>
      </c>
      <c r="J60" s="22">
        <v>512</v>
      </c>
    </row>
    <row r="61" spans="1:10" x14ac:dyDescent="0.3">
      <c r="A61" s="13">
        <v>185</v>
      </c>
      <c r="B61" s="14" t="s">
        <v>149</v>
      </c>
      <c r="C61" s="20">
        <v>4700</v>
      </c>
      <c r="D61" s="20">
        <v>4700</v>
      </c>
      <c r="E61" s="20">
        <v>2031</v>
      </c>
      <c r="F61" s="50">
        <f t="shared" si="9"/>
        <v>2669</v>
      </c>
      <c r="G61" s="20">
        <v>0</v>
      </c>
      <c r="H61" s="50">
        <f t="shared" si="10"/>
        <v>2669</v>
      </c>
      <c r="I61" s="52">
        <f t="shared" si="11"/>
        <v>0</v>
      </c>
      <c r="J61" s="22">
        <v>2031</v>
      </c>
    </row>
    <row r="62" spans="1:10" x14ac:dyDescent="0.3">
      <c r="A62" s="13">
        <v>189</v>
      </c>
      <c r="B62" s="14" t="s">
        <v>148</v>
      </c>
      <c r="C62" s="20">
        <v>1000</v>
      </c>
      <c r="D62" s="20">
        <v>1000</v>
      </c>
      <c r="E62" s="20">
        <v>45</v>
      </c>
      <c r="F62" s="50">
        <f t="shared" si="9"/>
        <v>955</v>
      </c>
      <c r="G62" s="20">
        <v>45</v>
      </c>
      <c r="H62" s="50">
        <f t="shared" si="10"/>
        <v>955</v>
      </c>
      <c r="I62" s="52">
        <f t="shared" si="11"/>
        <v>0</v>
      </c>
      <c r="J62" s="22">
        <v>0</v>
      </c>
    </row>
    <row r="63" spans="1:10" s="91" customFormat="1" x14ac:dyDescent="0.3">
      <c r="A63" s="13">
        <v>190</v>
      </c>
      <c r="B63" s="40" t="s">
        <v>76</v>
      </c>
      <c r="C63" s="41">
        <v>294680</v>
      </c>
      <c r="D63" s="41">
        <f>SUM(D64:D68)</f>
        <v>294680</v>
      </c>
      <c r="E63" s="41">
        <f t="shared" ref="E63:J63" si="18">SUM(E64:E68)</f>
        <v>285168</v>
      </c>
      <c r="F63" s="50">
        <f t="shared" si="9"/>
        <v>9512</v>
      </c>
      <c r="G63" s="41">
        <f t="shared" si="18"/>
        <v>249050</v>
      </c>
      <c r="H63" s="50">
        <f t="shared" si="10"/>
        <v>9512</v>
      </c>
      <c r="I63" s="52">
        <f t="shared" si="11"/>
        <v>0</v>
      </c>
      <c r="J63" s="41">
        <f t="shared" si="18"/>
        <v>47266</v>
      </c>
    </row>
    <row r="64" spans="1:10" x14ac:dyDescent="0.3">
      <c r="A64" s="13">
        <v>191</v>
      </c>
      <c r="B64" s="14" t="s">
        <v>147</v>
      </c>
      <c r="C64" s="20">
        <v>41000</v>
      </c>
      <c r="D64" s="20">
        <v>41000</v>
      </c>
      <c r="E64" s="20">
        <v>40445</v>
      </c>
      <c r="F64" s="50">
        <f t="shared" si="9"/>
        <v>555</v>
      </c>
      <c r="G64" s="20">
        <v>50591</v>
      </c>
      <c r="H64" s="50">
        <f t="shared" si="10"/>
        <v>555</v>
      </c>
      <c r="I64" s="52">
        <f t="shared" si="11"/>
        <v>0</v>
      </c>
      <c r="J64" s="22">
        <v>1000</v>
      </c>
    </row>
    <row r="65" spans="1:10" x14ac:dyDescent="0.3">
      <c r="A65" s="13">
        <v>192</v>
      </c>
      <c r="B65" s="14" t="s">
        <v>74</v>
      </c>
      <c r="C65" s="20">
        <v>137261</v>
      </c>
      <c r="D65" s="20">
        <v>137261</v>
      </c>
      <c r="E65" s="20">
        <v>131037</v>
      </c>
      <c r="F65" s="50">
        <f t="shared" si="9"/>
        <v>6224</v>
      </c>
      <c r="G65" s="20">
        <v>128437</v>
      </c>
      <c r="H65" s="50">
        <f t="shared" si="10"/>
        <v>6224</v>
      </c>
      <c r="I65" s="52">
        <f t="shared" si="11"/>
        <v>0</v>
      </c>
      <c r="J65" s="22">
        <v>2600</v>
      </c>
    </row>
    <row r="66" spans="1:10" x14ac:dyDescent="0.3">
      <c r="A66" s="13">
        <v>194</v>
      </c>
      <c r="B66" s="14" t="s">
        <v>35</v>
      </c>
      <c r="C66" s="20">
        <v>13830</v>
      </c>
      <c r="D66" s="20">
        <v>13830</v>
      </c>
      <c r="E66" s="20">
        <v>13818</v>
      </c>
      <c r="F66" s="50">
        <f t="shared" si="9"/>
        <v>12</v>
      </c>
      <c r="G66" s="20">
        <v>13715</v>
      </c>
      <c r="H66" s="50">
        <f t="shared" si="10"/>
        <v>12</v>
      </c>
      <c r="I66" s="52">
        <f t="shared" si="11"/>
        <v>0</v>
      </c>
      <c r="J66" s="22">
        <v>104</v>
      </c>
    </row>
    <row r="67" spans="1:10" x14ac:dyDescent="0.3">
      <c r="A67" s="13">
        <v>195</v>
      </c>
      <c r="B67" s="14" t="s">
        <v>146</v>
      </c>
      <c r="C67" s="20">
        <v>5757</v>
      </c>
      <c r="D67" s="20">
        <v>5757</v>
      </c>
      <c r="E67" s="20">
        <v>5716</v>
      </c>
      <c r="F67" s="50">
        <f t="shared" si="9"/>
        <v>41</v>
      </c>
      <c r="G67" s="20">
        <v>5716</v>
      </c>
      <c r="H67" s="50">
        <f t="shared" si="10"/>
        <v>41</v>
      </c>
      <c r="I67" s="52">
        <f t="shared" si="11"/>
        <v>0</v>
      </c>
      <c r="J67" s="22">
        <v>0</v>
      </c>
    </row>
    <row r="68" spans="1:10" ht="17.25" thickBot="1" x14ac:dyDescent="0.35">
      <c r="A68" s="13">
        <v>197</v>
      </c>
      <c r="B68" s="14" t="s">
        <v>38</v>
      </c>
      <c r="C68" s="77">
        <v>96832</v>
      </c>
      <c r="D68" s="77">
        <v>96832</v>
      </c>
      <c r="E68" s="77">
        <v>94152</v>
      </c>
      <c r="F68" s="50">
        <f>D68-E68</f>
        <v>2680</v>
      </c>
      <c r="G68" s="77">
        <v>50591</v>
      </c>
      <c r="H68" s="50">
        <f t="shared" ref="H64:H68" si="19">C68-E68</f>
        <v>2680</v>
      </c>
      <c r="I68" s="52">
        <f t="shared" ref="I59:I68" si="20">C68-D68</f>
        <v>0</v>
      </c>
      <c r="J68" s="22">
        <v>43562</v>
      </c>
    </row>
    <row r="69" spans="1:10" ht="21" thickBot="1" x14ac:dyDescent="0.35">
      <c r="A69" s="3"/>
      <c r="B69" s="1"/>
      <c r="C69" s="96">
        <v>3</v>
      </c>
      <c r="D69" s="96">
        <v>4</v>
      </c>
      <c r="E69" s="96">
        <v>5</v>
      </c>
      <c r="F69" s="97" t="s">
        <v>91</v>
      </c>
      <c r="G69" s="96">
        <v>8</v>
      </c>
      <c r="H69" s="97" t="s">
        <v>90</v>
      </c>
      <c r="I69" s="125" t="s">
        <v>89</v>
      </c>
      <c r="J69" s="138">
        <v>15</v>
      </c>
    </row>
    <row r="70" spans="1:10" ht="17.25" thickBot="1" x14ac:dyDescent="0.35">
      <c r="A70" s="102" t="s">
        <v>3</v>
      </c>
      <c r="B70" s="102" t="s">
        <v>40</v>
      </c>
      <c r="C70" s="103" t="s">
        <v>88</v>
      </c>
      <c r="D70" s="103" t="s">
        <v>87</v>
      </c>
      <c r="E70" s="103" t="s">
        <v>86</v>
      </c>
      <c r="F70" s="103" t="s">
        <v>85</v>
      </c>
      <c r="G70" s="103" t="s">
        <v>84</v>
      </c>
      <c r="H70" s="103" t="s">
        <v>83</v>
      </c>
      <c r="I70" s="129" t="s">
        <v>82</v>
      </c>
      <c r="J70" s="139" t="s">
        <v>81</v>
      </c>
    </row>
    <row r="71" spans="1:10" ht="17.25" thickBot="1" x14ac:dyDescent="0.35">
      <c r="A71" s="95">
        <v>2</v>
      </c>
      <c r="B71" s="95" t="s">
        <v>41</v>
      </c>
      <c r="C71" s="100">
        <f>C73+C74+C76+C77+C78+C80+C81+C82+C83+C85+C86+C87+C89+C90+C91+C92+C94+C95+C96+C97+C98+C100+C99+C101+C102+C103+C104+C105+C106+C108+C109+C110+C111+C112+C113+C115+C116+C117+C118+C119+C120</f>
        <v>697952</v>
      </c>
      <c r="D71" s="100">
        <f t="shared" ref="D71:J71" si="21">D73+D74+D76+D77+D78+D80+D81+D82+D83+D85+D86+D87+D89+D90+D91+D92+D94+D95+D96+D97+D98+D100+D99+D101+D102+D103+D104+D105+D106+D108+D109+D110+D111+D112+D113+D115+D116+D117+D118+D119+D120</f>
        <v>549562</v>
      </c>
      <c r="E71" s="100">
        <f t="shared" si="21"/>
        <v>152169</v>
      </c>
      <c r="F71" s="100">
        <f t="shared" si="21"/>
        <v>397393</v>
      </c>
      <c r="G71" s="100">
        <f t="shared" si="21"/>
        <v>130581</v>
      </c>
      <c r="H71" s="100">
        <f t="shared" si="21"/>
        <v>148390</v>
      </c>
      <c r="I71" s="127">
        <f t="shared" si="21"/>
        <v>148390</v>
      </c>
      <c r="J71" s="140">
        <f t="shared" si="21"/>
        <v>14729</v>
      </c>
    </row>
    <row r="72" spans="1:10" s="91" customFormat="1" x14ac:dyDescent="0.3">
      <c r="A72" s="73">
        <v>200</v>
      </c>
      <c r="B72" s="74" t="s">
        <v>42</v>
      </c>
      <c r="C72" s="78">
        <v>29000</v>
      </c>
      <c r="D72" s="78">
        <v>21000</v>
      </c>
      <c r="E72" s="78">
        <v>9496</v>
      </c>
      <c r="F72" s="51">
        <f>D72-E72</f>
        <v>11504</v>
      </c>
      <c r="G72" s="78">
        <v>9496</v>
      </c>
      <c r="H72" s="51">
        <f>C72-D72</f>
        <v>8000</v>
      </c>
      <c r="I72" s="75">
        <f t="shared" ref="I72:I120" si="22">C72-D72</f>
        <v>8000</v>
      </c>
      <c r="J72" s="23">
        <v>0</v>
      </c>
    </row>
    <row r="73" spans="1:10" x14ac:dyDescent="0.3">
      <c r="A73" s="13">
        <v>201</v>
      </c>
      <c r="B73" s="14" t="s">
        <v>145</v>
      </c>
      <c r="C73" s="20">
        <v>23500</v>
      </c>
      <c r="D73" s="20">
        <v>16100</v>
      </c>
      <c r="E73" s="20">
        <v>6573</v>
      </c>
      <c r="F73" s="17">
        <f t="shared" ref="F73:F120" si="23">D73-E73</f>
        <v>9527</v>
      </c>
      <c r="G73" s="20">
        <v>6573</v>
      </c>
      <c r="H73" s="17">
        <f t="shared" ref="H73:H120" si="24">C73-D73</f>
        <v>7400</v>
      </c>
      <c r="I73" s="52">
        <f t="shared" si="22"/>
        <v>7400</v>
      </c>
      <c r="J73" s="21">
        <v>0</v>
      </c>
    </row>
    <row r="74" spans="1:10" x14ac:dyDescent="0.3">
      <c r="A74" s="13">
        <v>203</v>
      </c>
      <c r="B74" s="14" t="s">
        <v>144</v>
      </c>
      <c r="C74" s="20">
        <v>5500</v>
      </c>
      <c r="D74" s="20">
        <v>4900</v>
      </c>
      <c r="E74" s="20">
        <v>2923</v>
      </c>
      <c r="F74" s="17">
        <f t="shared" si="23"/>
        <v>1977</v>
      </c>
      <c r="G74" s="20">
        <v>2923</v>
      </c>
      <c r="H74" s="17">
        <f t="shared" si="24"/>
        <v>600</v>
      </c>
      <c r="I74" s="52">
        <f t="shared" si="22"/>
        <v>600</v>
      </c>
      <c r="J74" s="21">
        <v>0</v>
      </c>
    </row>
    <row r="75" spans="1:10" s="91" customFormat="1" x14ac:dyDescent="0.3">
      <c r="A75" s="13">
        <v>210</v>
      </c>
      <c r="B75" s="40" t="s">
        <v>43</v>
      </c>
      <c r="C75" s="41">
        <v>40300</v>
      </c>
      <c r="D75" s="41">
        <v>37400</v>
      </c>
      <c r="E75" s="41">
        <v>7521</v>
      </c>
      <c r="F75" s="17">
        <f t="shared" si="23"/>
        <v>29879</v>
      </c>
      <c r="G75" s="41">
        <v>5366</v>
      </c>
      <c r="H75" s="17">
        <f t="shared" si="24"/>
        <v>2900</v>
      </c>
      <c r="I75" s="52">
        <f t="shared" si="22"/>
        <v>2900</v>
      </c>
      <c r="J75" s="23">
        <v>2156</v>
      </c>
    </row>
    <row r="76" spans="1:10" x14ac:dyDescent="0.3">
      <c r="A76" s="13">
        <v>211</v>
      </c>
      <c r="B76" s="14" t="s">
        <v>143</v>
      </c>
      <c r="C76" s="20">
        <v>10500</v>
      </c>
      <c r="D76" s="20">
        <v>9900</v>
      </c>
      <c r="E76" s="20">
        <v>1722</v>
      </c>
      <c r="F76" s="17">
        <f t="shared" si="23"/>
        <v>8178</v>
      </c>
      <c r="G76" s="20">
        <v>48</v>
      </c>
      <c r="H76" s="17">
        <f t="shared" si="24"/>
        <v>600</v>
      </c>
      <c r="I76" s="52">
        <f t="shared" si="22"/>
        <v>600</v>
      </c>
      <c r="J76" s="21">
        <v>1674</v>
      </c>
    </row>
    <row r="77" spans="1:10" x14ac:dyDescent="0.3">
      <c r="A77" s="13">
        <v>212</v>
      </c>
      <c r="B77" s="14" t="s">
        <v>142</v>
      </c>
      <c r="C77" s="20">
        <v>4900</v>
      </c>
      <c r="D77" s="20">
        <v>3800</v>
      </c>
      <c r="E77" s="20">
        <v>0</v>
      </c>
      <c r="F77" s="17">
        <f t="shared" si="23"/>
        <v>3800</v>
      </c>
      <c r="G77" s="20">
        <v>0</v>
      </c>
      <c r="H77" s="17">
        <f t="shared" si="24"/>
        <v>1100</v>
      </c>
      <c r="I77" s="52">
        <f t="shared" si="22"/>
        <v>1100</v>
      </c>
      <c r="J77" s="21">
        <v>0</v>
      </c>
    </row>
    <row r="78" spans="1:10" x14ac:dyDescent="0.3">
      <c r="A78" s="13">
        <v>214</v>
      </c>
      <c r="B78" s="14" t="s">
        <v>141</v>
      </c>
      <c r="C78" s="20">
        <v>24900</v>
      </c>
      <c r="D78" s="20">
        <v>23700</v>
      </c>
      <c r="E78" s="20">
        <v>5799</v>
      </c>
      <c r="F78" s="17">
        <f t="shared" si="23"/>
        <v>17901</v>
      </c>
      <c r="G78" s="20">
        <v>5318</v>
      </c>
      <c r="H78" s="17">
        <f t="shared" si="24"/>
        <v>1200</v>
      </c>
      <c r="I78" s="52">
        <f t="shared" si="22"/>
        <v>1200</v>
      </c>
      <c r="J78" s="21">
        <v>482</v>
      </c>
    </row>
    <row r="79" spans="1:10" s="91" customFormat="1" x14ac:dyDescent="0.3">
      <c r="A79" s="13">
        <v>220</v>
      </c>
      <c r="B79" s="40" t="s">
        <v>44</v>
      </c>
      <c r="C79" s="41">
        <v>244200</v>
      </c>
      <c r="D79" s="41">
        <v>154930</v>
      </c>
      <c r="E79" s="41">
        <v>40279</v>
      </c>
      <c r="F79" s="17">
        <f t="shared" si="23"/>
        <v>114651</v>
      </c>
      <c r="G79" s="41">
        <v>40279</v>
      </c>
      <c r="H79" s="17">
        <f t="shared" si="24"/>
        <v>89270</v>
      </c>
      <c r="I79" s="52">
        <f t="shared" si="22"/>
        <v>89270</v>
      </c>
      <c r="J79" s="23">
        <v>0</v>
      </c>
    </row>
    <row r="80" spans="1:10" x14ac:dyDescent="0.3">
      <c r="A80" s="13">
        <v>221</v>
      </c>
      <c r="B80" s="14" t="s">
        <v>140</v>
      </c>
      <c r="C80" s="20">
        <v>110400</v>
      </c>
      <c r="D80" s="20">
        <v>69650</v>
      </c>
      <c r="E80" s="20">
        <v>29477</v>
      </c>
      <c r="F80" s="17">
        <f t="shared" si="23"/>
        <v>40173</v>
      </c>
      <c r="G80" s="20">
        <v>29477</v>
      </c>
      <c r="H80" s="17">
        <f t="shared" si="24"/>
        <v>40750</v>
      </c>
      <c r="I80" s="52">
        <f t="shared" si="22"/>
        <v>40750</v>
      </c>
      <c r="J80" s="21">
        <v>0</v>
      </c>
    </row>
    <row r="81" spans="1:10" x14ac:dyDescent="0.3">
      <c r="A81" s="13">
        <v>222</v>
      </c>
      <c r="B81" s="14" t="s">
        <v>139</v>
      </c>
      <c r="C81" s="20">
        <v>4000</v>
      </c>
      <c r="D81" s="20">
        <v>2800</v>
      </c>
      <c r="E81" s="20">
        <v>108</v>
      </c>
      <c r="F81" s="17">
        <f t="shared" si="23"/>
        <v>2692</v>
      </c>
      <c r="G81" s="20">
        <v>108</v>
      </c>
      <c r="H81" s="17">
        <f t="shared" si="24"/>
        <v>1200</v>
      </c>
      <c r="I81" s="52">
        <f t="shared" si="22"/>
        <v>1200</v>
      </c>
      <c r="J81" s="21">
        <v>0</v>
      </c>
    </row>
    <row r="82" spans="1:10" x14ac:dyDescent="0.3">
      <c r="A82" s="13">
        <v>223</v>
      </c>
      <c r="B82" s="14" t="s">
        <v>138</v>
      </c>
      <c r="C82" s="20">
        <v>109200</v>
      </c>
      <c r="D82" s="20">
        <v>68180</v>
      </c>
      <c r="E82" s="20">
        <v>10646</v>
      </c>
      <c r="F82" s="17">
        <f t="shared" si="23"/>
        <v>57534</v>
      </c>
      <c r="G82" s="20">
        <v>10646</v>
      </c>
      <c r="H82" s="17">
        <f t="shared" si="24"/>
        <v>41020</v>
      </c>
      <c r="I82" s="52">
        <f t="shared" si="22"/>
        <v>41020</v>
      </c>
      <c r="J82" s="21">
        <v>0</v>
      </c>
    </row>
    <row r="83" spans="1:10" x14ac:dyDescent="0.3">
      <c r="A83" s="13">
        <v>224</v>
      </c>
      <c r="B83" s="14" t="s">
        <v>137</v>
      </c>
      <c r="C83" s="20">
        <v>20600</v>
      </c>
      <c r="D83" s="20">
        <v>14300</v>
      </c>
      <c r="E83" s="20">
        <v>49</v>
      </c>
      <c r="F83" s="17">
        <f t="shared" si="23"/>
        <v>14251</v>
      </c>
      <c r="G83" s="20">
        <v>49</v>
      </c>
      <c r="H83" s="17">
        <f t="shared" si="24"/>
        <v>6300</v>
      </c>
      <c r="I83" s="52">
        <f t="shared" si="22"/>
        <v>6300</v>
      </c>
      <c r="J83" s="21">
        <v>0</v>
      </c>
    </row>
    <row r="84" spans="1:10" s="91" customFormat="1" x14ac:dyDescent="0.3">
      <c r="A84" s="13">
        <v>230</v>
      </c>
      <c r="B84" s="40" t="s">
        <v>45</v>
      </c>
      <c r="C84" s="41">
        <v>30100</v>
      </c>
      <c r="D84" s="41">
        <v>18900</v>
      </c>
      <c r="E84" s="41">
        <v>4452</v>
      </c>
      <c r="F84" s="17">
        <f t="shared" si="23"/>
        <v>14448</v>
      </c>
      <c r="G84" s="41">
        <v>4452</v>
      </c>
      <c r="H84" s="17">
        <f t="shared" si="24"/>
        <v>11200</v>
      </c>
      <c r="I84" s="52">
        <f t="shared" si="22"/>
        <v>11200</v>
      </c>
      <c r="J84" s="23">
        <v>0</v>
      </c>
    </row>
    <row r="85" spans="1:10" x14ac:dyDescent="0.3">
      <c r="A85" s="13">
        <v>231</v>
      </c>
      <c r="B85" s="14" t="s">
        <v>136</v>
      </c>
      <c r="C85" s="20">
        <v>12300</v>
      </c>
      <c r="D85" s="20">
        <v>10100</v>
      </c>
      <c r="E85" s="20">
        <v>3789</v>
      </c>
      <c r="F85" s="17">
        <f t="shared" si="23"/>
        <v>6311</v>
      </c>
      <c r="G85" s="20">
        <v>3789</v>
      </c>
      <c r="H85" s="17">
        <f t="shared" si="24"/>
        <v>2200</v>
      </c>
      <c r="I85" s="52">
        <f t="shared" si="22"/>
        <v>2200</v>
      </c>
      <c r="J85" s="21">
        <v>0</v>
      </c>
    </row>
    <row r="86" spans="1:10" x14ac:dyDescent="0.3">
      <c r="A86" s="13">
        <v>232</v>
      </c>
      <c r="B86" s="14" t="s">
        <v>135</v>
      </c>
      <c r="C86" s="20">
        <v>8500</v>
      </c>
      <c r="D86" s="20">
        <v>4300</v>
      </c>
      <c r="E86" s="20">
        <v>635</v>
      </c>
      <c r="F86" s="17">
        <f t="shared" si="23"/>
        <v>3665</v>
      </c>
      <c r="G86" s="20">
        <v>635</v>
      </c>
      <c r="H86" s="17">
        <f t="shared" si="24"/>
        <v>4200</v>
      </c>
      <c r="I86" s="52">
        <f t="shared" si="22"/>
        <v>4200</v>
      </c>
      <c r="J86" s="21">
        <v>0</v>
      </c>
    </row>
    <row r="87" spans="1:10" x14ac:dyDescent="0.3">
      <c r="A87" s="13">
        <v>239</v>
      </c>
      <c r="B87" s="14" t="s">
        <v>134</v>
      </c>
      <c r="C87" s="20">
        <v>9300</v>
      </c>
      <c r="D87" s="20">
        <v>4500</v>
      </c>
      <c r="E87" s="20">
        <v>28</v>
      </c>
      <c r="F87" s="17">
        <f t="shared" si="23"/>
        <v>4472</v>
      </c>
      <c r="G87" s="20">
        <v>28</v>
      </c>
      <c r="H87" s="17">
        <f t="shared" si="24"/>
        <v>4800</v>
      </c>
      <c r="I87" s="52">
        <f t="shared" si="22"/>
        <v>4800</v>
      </c>
      <c r="J87" s="21">
        <v>0</v>
      </c>
    </row>
    <row r="88" spans="1:10" s="91" customFormat="1" x14ac:dyDescent="0.3">
      <c r="A88" s="13">
        <v>240</v>
      </c>
      <c r="B88" s="40" t="s">
        <v>46</v>
      </c>
      <c r="C88" s="41">
        <v>39900</v>
      </c>
      <c r="D88" s="41">
        <v>34100</v>
      </c>
      <c r="E88" s="41">
        <v>5408</v>
      </c>
      <c r="F88" s="17">
        <f t="shared" si="23"/>
        <v>28692</v>
      </c>
      <c r="G88" s="41">
        <v>4768</v>
      </c>
      <c r="H88" s="17">
        <f t="shared" si="24"/>
        <v>5800</v>
      </c>
      <c r="I88" s="52">
        <f t="shared" si="22"/>
        <v>5800</v>
      </c>
      <c r="J88" s="23">
        <v>639</v>
      </c>
    </row>
    <row r="89" spans="1:10" x14ac:dyDescent="0.3">
      <c r="A89" s="13">
        <v>242</v>
      </c>
      <c r="B89" s="14" t="s">
        <v>133</v>
      </c>
      <c r="C89" s="20">
        <v>5000</v>
      </c>
      <c r="D89" s="20">
        <v>4000</v>
      </c>
      <c r="E89" s="20">
        <v>7</v>
      </c>
      <c r="F89" s="17">
        <f t="shared" si="23"/>
        <v>3993</v>
      </c>
      <c r="G89" s="20">
        <v>7</v>
      </c>
      <c r="H89" s="17">
        <f t="shared" si="24"/>
        <v>1000</v>
      </c>
      <c r="I89" s="52">
        <f t="shared" si="22"/>
        <v>1000</v>
      </c>
      <c r="J89" s="21">
        <v>0</v>
      </c>
    </row>
    <row r="90" spans="1:10" x14ac:dyDescent="0.3">
      <c r="A90" s="13">
        <v>243</v>
      </c>
      <c r="B90" s="14" t="s">
        <v>132</v>
      </c>
      <c r="C90" s="20">
        <v>11000</v>
      </c>
      <c r="D90" s="20">
        <v>7000</v>
      </c>
      <c r="E90" s="20">
        <v>52</v>
      </c>
      <c r="F90" s="17">
        <f t="shared" si="23"/>
        <v>6948</v>
      </c>
      <c r="G90" s="20">
        <v>152</v>
      </c>
      <c r="H90" s="17">
        <f t="shared" si="24"/>
        <v>4000</v>
      </c>
      <c r="I90" s="52">
        <f t="shared" si="22"/>
        <v>4000</v>
      </c>
      <c r="J90" s="21">
        <v>0</v>
      </c>
    </row>
    <row r="91" spans="1:10" x14ac:dyDescent="0.3">
      <c r="A91" s="13">
        <v>244</v>
      </c>
      <c r="B91" s="14" t="s">
        <v>131</v>
      </c>
      <c r="C91" s="20">
        <v>2900</v>
      </c>
      <c r="D91" s="20">
        <v>2900</v>
      </c>
      <c r="E91" s="20">
        <v>99</v>
      </c>
      <c r="F91" s="17">
        <f t="shared" si="23"/>
        <v>2801</v>
      </c>
      <c r="G91" s="20">
        <v>99</v>
      </c>
      <c r="H91" s="17">
        <f t="shared" si="24"/>
        <v>0</v>
      </c>
      <c r="I91" s="52">
        <f t="shared" si="22"/>
        <v>0</v>
      </c>
      <c r="J91" s="21">
        <v>0</v>
      </c>
    </row>
    <row r="92" spans="1:10" x14ac:dyDescent="0.3">
      <c r="A92" s="13">
        <v>249</v>
      </c>
      <c r="B92" s="14" t="s">
        <v>130</v>
      </c>
      <c r="C92" s="20">
        <v>21000</v>
      </c>
      <c r="D92" s="20">
        <v>20200</v>
      </c>
      <c r="E92" s="20">
        <v>5149</v>
      </c>
      <c r="F92" s="17">
        <f t="shared" si="23"/>
        <v>15051</v>
      </c>
      <c r="G92" s="20">
        <v>4510</v>
      </c>
      <c r="H92" s="17">
        <f t="shared" si="24"/>
        <v>800</v>
      </c>
      <c r="I92" s="52">
        <f t="shared" si="22"/>
        <v>800</v>
      </c>
      <c r="J92" s="21">
        <v>639</v>
      </c>
    </row>
    <row r="93" spans="1:10" s="91" customFormat="1" x14ac:dyDescent="0.3">
      <c r="A93" s="13">
        <v>250</v>
      </c>
      <c r="B93" s="40" t="s">
        <v>47</v>
      </c>
      <c r="C93" s="41">
        <v>29400</v>
      </c>
      <c r="D93" s="41">
        <v>27700</v>
      </c>
      <c r="E93" s="41">
        <v>1599</v>
      </c>
      <c r="F93" s="17">
        <f t="shared" si="23"/>
        <v>26101</v>
      </c>
      <c r="G93" s="41">
        <v>1599</v>
      </c>
      <c r="H93" s="17">
        <f t="shared" si="24"/>
        <v>1700</v>
      </c>
      <c r="I93" s="52">
        <f t="shared" si="22"/>
        <v>1700</v>
      </c>
      <c r="J93" s="23">
        <v>0</v>
      </c>
    </row>
    <row r="94" spans="1:10" x14ac:dyDescent="0.3">
      <c r="A94" s="13">
        <v>252</v>
      </c>
      <c r="B94" s="14" t="s">
        <v>129</v>
      </c>
      <c r="C94" s="20">
        <v>1000</v>
      </c>
      <c r="D94" s="20">
        <v>1000</v>
      </c>
      <c r="E94" s="20">
        <v>0</v>
      </c>
      <c r="F94" s="17">
        <f t="shared" si="23"/>
        <v>1000</v>
      </c>
      <c r="G94" s="20">
        <v>0</v>
      </c>
      <c r="H94" s="17">
        <f t="shared" si="24"/>
        <v>0</v>
      </c>
      <c r="I94" s="52">
        <f t="shared" si="22"/>
        <v>0</v>
      </c>
      <c r="J94" s="21">
        <v>0</v>
      </c>
    </row>
    <row r="95" spans="1:10" x14ac:dyDescent="0.3">
      <c r="A95" s="13">
        <v>253</v>
      </c>
      <c r="B95" s="14" t="s">
        <v>128</v>
      </c>
      <c r="C95" s="20">
        <v>2500</v>
      </c>
      <c r="D95" s="20">
        <v>2500</v>
      </c>
      <c r="E95" s="20">
        <v>0</v>
      </c>
      <c r="F95" s="17">
        <f t="shared" si="23"/>
        <v>2500</v>
      </c>
      <c r="G95" s="20">
        <v>0</v>
      </c>
      <c r="H95" s="17">
        <f t="shared" si="24"/>
        <v>0</v>
      </c>
      <c r="I95" s="52">
        <f t="shared" si="22"/>
        <v>0</v>
      </c>
      <c r="J95" s="21">
        <v>0</v>
      </c>
    </row>
    <row r="96" spans="1:10" x14ac:dyDescent="0.3">
      <c r="A96" s="13">
        <v>254</v>
      </c>
      <c r="B96" s="14" t="s">
        <v>127</v>
      </c>
      <c r="C96" s="20">
        <v>1000</v>
      </c>
      <c r="D96" s="20">
        <v>1000</v>
      </c>
      <c r="E96" s="20">
        <v>70</v>
      </c>
      <c r="F96" s="17">
        <f t="shared" si="23"/>
        <v>930</v>
      </c>
      <c r="G96" s="20">
        <v>70</v>
      </c>
      <c r="H96" s="17">
        <f t="shared" si="24"/>
        <v>0</v>
      </c>
      <c r="I96" s="52">
        <f t="shared" si="22"/>
        <v>0</v>
      </c>
      <c r="J96" s="21">
        <v>0</v>
      </c>
    </row>
    <row r="97" spans="1:10" x14ac:dyDescent="0.3">
      <c r="A97" s="13">
        <v>255</v>
      </c>
      <c r="B97" s="14" t="s">
        <v>126</v>
      </c>
      <c r="C97" s="20">
        <v>9500</v>
      </c>
      <c r="D97" s="20">
        <v>9500</v>
      </c>
      <c r="E97" s="20">
        <v>523</v>
      </c>
      <c r="F97" s="17">
        <f t="shared" si="23"/>
        <v>8977</v>
      </c>
      <c r="G97" s="20">
        <v>523</v>
      </c>
      <c r="H97" s="17">
        <f t="shared" si="24"/>
        <v>0</v>
      </c>
      <c r="I97" s="52">
        <f t="shared" si="22"/>
        <v>0</v>
      </c>
      <c r="J97" s="21">
        <v>0</v>
      </c>
    </row>
    <row r="98" spans="1:10" x14ac:dyDescent="0.3">
      <c r="A98" s="13">
        <v>256</v>
      </c>
      <c r="B98" s="14" t="s">
        <v>125</v>
      </c>
      <c r="C98" s="20">
        <v>6700</v>
      </c>
      <c r="D98" s="20">
        <v>5700</v>
      </c>
      <c r="E98" s="20">
        <v>318</v>
      </c>
      <c r="F98" s="17">
        <f t="shared" si="23"/>
        <v>5382</v>
      </c>
      <c r="G98" s="20">
        <v>318</v>
      </c>
      <c r="H98" s="17">
        <f t="shared" si="24"/>
        <v>1000</v>
      </c>
      <c r="I98" s="52">
        <f t="shared" si="22"/>
        <v>1000</v>
      </c>
      <c r="J98" s="21">
        <v>0</v>
      </c>
    </row>
    <row r="99" spans="1:10" x14ac:dyDescent="0.3">
      <c r="A99" s="13">
        <v>257</v>
      </c>
      <c r="B99" s="14" t="s">
        <v>124</v>
      </c>
      <c r="C99" s="20">
        <v>1700</v>
      </c>
      <c r="D99" s="20">
        <v>1500</v>
      </c>
      <c r="E99" s="20">
        <v>0</v>
      </c>
      <c r="F99" s="17">
        <f t="shared" si="23"/>
        <v>1500</v>
      </c>
      <c r="G99" s="20">
        <v>0</v>
      </c>
      <c r="H99" s="17">
        <f t="shared" si="24"/>
        <v>200</v>
      </c>
      <c r="I99" s="52">
        <f t="shared" si="22"/>
        <v>200</v>
      </c>
      <c r="J99" s="21">
        <v>0</v>
      </c>
    </row>
    <row r="100" spans="1:10" x14ac:dyDescent="0.3">
      <c r="A100" s="13">
        <v>259</v>
      </c>
      <c r="B100" s="14" t="s">
        <v>123</v>
      </c>
      <c r="C100" s="20">
        <v>7000</v>
      </c>
      <c r="D100" s="20">
        <v>6500</v>
      </c>
      <c r="E100" s="20">
        <v>687</v>
      </c>
      <c r="F100" s="17">
        <f t="shared" si="23"/>
        <v>5813</v>
      </c>
      <c r="G100" s="20">
        <v>687</v>
      </c>
      <c r="H100" s="17">
        <f t="shared" si="24"/>
        <v>500</v>
      </c>
      <c r="I100" s="52">
        <f t="shared" si="22"/>
        <v>500</v>
      </c>
      <c r="J100" s="21">
        <v>0</v>
      </c>
    </row>
    <row r="101" spans="1:10" x14ac:dyDescent="0.3">
      <c r="A101" s="13">
        <v>260</v>
      </c>
      <c r="B101" s="14" t="s">
        <v>48</v>
      </c>
      <c r="C101" s="20">
        <v>35800</v>
      </c>
      <c r="D101" s="20">
        <v>31000</v>
      </c>
      <c r="E101" s="20">
        <v>6547</v>
      </c>
      <c r="F101" s="17">
        <f t="shared" si="23"/>
        <v>24453</v>
      </c>
      <c r="G101" s="20">
        <v>6547</v>
      </c>
      <c r="H101" s="17">
        <f t="shared" si="24"/>
        <v>4800</v>
      </c>
      <c r="I101" s="52">
        <f t="shared" si="22"/>
        <v>4800</v>
      </c>
      <c r="J101" s="21">
        <v>0</v>
      </c>
    </row>
    <row r="102" spans="1:10" x14ac:dyDescent="0.3">
      <c r="A102" s="13">
        <v>261</v>
      </c>
      <c r="B102" s="14" t="s">
        <v>122</v>
      </c>
      <c r="C102" s="20">
        <v>7100</v>
      </c>
      <c r="D102" s="20">
        <v>6200</v>
      </c>
      <c r="E102" s="20">
        <v>0</v>
      </c>
      <c r="F102" s="17">
        <f t="shared" si="23"/>
        <v>6200</v>
      </c>
      <c r="G102" s="20">
        <v>0</v>
      </c>
      <c r="H102" s="17">
        <f t="shared" si="24"/>
        <v>900</v>
      </c>
      <c r="I102" s="52">
        <f t="shared" si="22"/>
        <v>900</v>
      </c>
      <c r="J102" s="21">
        <v>0</v>
      </c>
    </row>
    <row r="103" spans="1:10" x14ac:dyDescent="0.3">
      <c r="A103" s="13">
        <v>262</v>
      </c>
      <c r="B103" s="14" t="s">
        <v>121</v>
      </c>
      <c r="C103" s="20">
        <v>6800</v>
      </c>
      <c r="D103" s="20">
        <v>4200</v>
      </c>
      <c r="E103" s="20">
        <v>675</v>
      </c>
      <c r="F103" s="17">
        <f t="shared" si="23"/>
        <v>3525</v>
      </c>
      <c r="G103" s="20">
        <v>675</v>
      </c>
      <c r="H103" s="17">
        <f t="shared" si="24"/>
        <v>2600</v>
      </c>
      <c r="I103" s="52">
        <f t="shared" si="22"/>
        <v>2600</v>
      </c>
      <c r="J103" s="21">
        <v>0</v>
      </c>
    </row>
    <row r="104" spans="1:10" x14ac:dyDescent="0.3">
      <c r="A104" s="13">
        <v>263</v>
      </c>
      <c r="B104" s="14" t="s">
        <v>120</v>
      </c>
      <c r="C104" s="20">
        <v>2000</v>
      </c>
      <c r="D104" s="20">
        <v>1400</v>
      </c>
      <c r="E104" s="20">
        <v>18</v>
      </c>
      <c r="F104" s="17">
        <f t="shared" si="23"/>
        <v>1382</v>
      </c>
      <c r="G104" s="20">
        <v>18</v>
      </c>
      <c r="H104" s="17">
        <f t="shared" si="24"/>
        <v>600</v>
      </c>
      <c r="I104" s="52">
        <f t="shared" si="22"/>
        <v>600</v>
      </c>
      <c r="J104" s="21">
        <v>0</v>
      </c>
    </row>
    <row r="105" spans="1:10" x14ac:dyDescent="0.3">
      <c r="A105" s="13">
        <v>265</v>
      </c>
      <c r="B105" s="14" t="s">
        <v>119</v>
      </c>
      <c r="C105" s="20">
        <v>6900</v>
      </c>
      <c r="D105" s="20">
        <v>6300</v>
      </c>
      <c r="E105" s="20">
        <v>1486</v>
      </c>
      <c r="F105" s="17">
        <f t="shared" si="23"/>
        <v>4814</v>
      </c>
      <c r="G105" s="20">
        <v>1486</v>
      </c>
      <c r="H105" s="17">
        <f t="shared" si="24"/>
        <v>600</v>
      </c>
      <c r="I105" s="52">
        <f t="shared" si="22"/>
        <v>600</v>
      </c>
      <c r="J105" s="21">
        <v>0</v>
      </c>
    </row>
    <row r="106" spans="1:10" x14ac:dyDescent="0.3">
      <c r="A106" s="13">
        <v>269</v>
      </c>
      <c r="B106" s="14" t="s">
        <v>118</v>
      </c>
      <c r="C106" s="20">
        <v>13000</v>
      </c>
      <c r="D106" s="20">
        <v>12900</v>
      </c>
      <c r="E106" s="20">
        <v>4368</v>
      </c>
      <c r="F106" s="17">
        <f t="shared" si="23"/>
        <v>8532</v>
      </c>
      <c r="G106" s="20">
        <v>4368</v>
      </c>
      <c r="H106" s="17">
        <f t="shared" si="24"/>
        <v>100</v>
      </c>
      <c r="I106" s="52">
        <f t="shared" si="22"/>
        <v>100</v>
      </c>
      <c r="J106" s="21">
        <v>0</v>
      </c>
    </row>
    <row r="107" spans="1:10" s="91" customFormat="1" x14ac:dyDescent="0.3">
      <c r="A107" s="13">
        <v>270</v>
      </c>
      <c r="B107" s="40" t="s">
        <v>49</v>
      </c>
      <c r="C107" s="41">
        <v>81638</v>
      </c>
      <c r="D107" s="41">
        <v>74018</v>
      </c>
      <c r="E107" s="41">
        <v>22447</v>
      </c>
      <c r="F107" s="17">
        <f t="shared" si="23"/>
        <v>51571</v>
      </c>
      <c r="G107" s="41">
        <v>20036</v>
      </c>
      <c r="H107" s="17">
        <f t="shared" si="24"/>
        <v>7620</v>
      </c>
      <c r="I107" s="52">
        <f t="shared" si="22"/>
        <v>7620</v>
      </c>
      <c r="J107" s="23">
        <v>2411</v>
      </c>
    </row>
    <row r="108" spans="1:10" x14ac:dyDescent="0.3">
      <c r="A108" s="13">
        <v>271</v>
      </c>
      <c r="B108" s="14" t="s">
        <v>117</v>
      </c>
      <c r="C108" s="20">
        <v>3000</v>
      </c>
      <c r="D108" s="20">
        <v>3000</v>
      </c>
      <c r="E108" s="20">
        <v>171</v>
      </c>
      <c r="F108" s="17">
        <f t="shared" si="23"/>
        <v>2829</v>
      </c>
      <c r="G108" s="20">
        <v>171</v>
      </c>
      <c r="H108" s="17">
        <f t="shared" si="24"/>
        <v>0</v>
      </c>
      <c r="I108" s="52">
        <f t="shared" si="22"/>
        <v>0</v>
      </c>
      <c r="J108" s="21">
        <v>0</v>
      </c>
    </row>
    <row r="109" spans="1:10" x14ac:dyDescent="0.3">
      <c r="A109" s="13">
        <v>272</v>
      </c>
      <c r="B109" s="14" t="s">
        <v>116</v>
      </c>
      <c r="C109" s="20">
        <v>1800</v>
      </c>
      <c r="D109" s="20">
        <v>1080</v>
      </c>
      <c r="E109" s="20">
        <v>0</v>
      </c>
      <c r="F109" s="17">
        <f t="shared" si="23"/>
        <v>1080</v>
      </c>
      <c r="G109" s="20">
        <v>0</v>
      </c>
      <c r="H109" s="17">
        <f t="shared" si="24"/>
        <v>720</v>
      </c>
      <c r="I109" s="52">
        <f t="shared" si="22"/>
        <v>720</v>
      </c>
      <c r="J109" s="21">
        <v>0</v>
      </c>
    </row>
    <row r="110" spans="1:10" x14ac:dyDescent="0.3">
      <c r="A110" s="13">
        <v>273</v>
      </c>
      <c r="B110" s="14" t="s">
        <v>115</v>
      </c>
      <c r="C110" s="20">
        <v>34900</v>
      </c>
      <c r="D110" s="20">
        <v>33700</v>
      </c>
      <c r="E110" s="20">
        <v>6353</v>
      </c>
      <c r="F110" s="17">
        <f t="shared" si="23"/>
        <v>27347</v>
      </c>
      <c r="G110" s="20">
        <v>6353</v>
      </c>
      <c r="H110" s="17">
        <f t="shared" si="24"/>
        <v>1200</v>
      </c>
      <c r="I110" s="52">
        <f t="shared" si="22"/>
        <v>1200</v>
      </c>
      <c r="J110" s="21">
        <v>993</v>
      </c>
    </row>
    <row r="111" spans="1:10" x14ac:dyDescent="0.3">
      <c r="A111" s="13">
        <v>275</v>
      </c>
      <c r="B111" s="14" t="s">
        <v>114</v>
      </c>
      <c r="C111" s="20">
        <v>22800</v>
      </c>
      <c r="D111" s="20">
        <v>17400</v>
      </c>
      <c r="E111" s="20">
        <v>4025</v>
      </c>
      <c r="F111" s="17">
        <f t="shared" si="23"/>
        <v>13375</v>
      </c>
      <c r="G111" s="20">
        <v>4025</v>
      </c>
      <c r="H111" s="17">
        <f t="shared" si="24"/>
        <v>5400</v>
      </c>
      <c r="I111" s="52">
        <f t="shared" si="22"/>
        <v>5400</v>
      </c>
      <c r="J111" s="21">
        <v>0</v>
      </c>
    </row>
    <row r="112" spans="1:10" x14ac:dyDescent="0.3">
      <c r="A112" s="13">
        <v>279</v>
      </c>
      <c r="B112" s="14" t="s">
        <v>113</v>
      </c>
      <c r="C112" s="20">
        <v>19138</v>
      </c>
      <c r="D112" s="20">
        <v>18838</v>
      </c>
      <c r="E112" s="20">
        <v>9488</v>
      </c>
      <c r="F112" s="17">
        <f t="shared" si="23"/>
        <v>9350</v>
      </c>
      <c r="G112" s="20">
        <v>9488</v>
      </c>
      <c r="H112" s="17">
        <f t="shared" si="24"/>
        <v>300</v>
      </c>
      <c r="I112" s="52">
        <f t="shared" si="22"/>
        <v>300</v>
      </c>
      <c r="J112" s="21">
        <v>1417</v>
      </c>
    </row>
    <row r="113" spans="1:10" s="91" customFormat="1" x14ac:dyDescent="0.3">
      <c r="A113" s="13">
        <v>280</v>
      </c>
      <c r="B113" s="40" t="s">
        <v>50</v>
      </c>
      <c r="C113" s="41">
        <v>76600</v>
      </c>
      <c r="D113" s="41">
        <v>64300</v>
      </c>
      <c r="E113" s="41">
        <v>10906</v>
      </c>
      <c r="F113" s="17">
        <f t="shared" si="23"/>
        <v>53394</v>
      </c>
      <c r="G113" s="41">
        <v>1536</v>
      </c>
      <c r="H113" s="17">
        <f t="shared" si="24"/>
        <v>12300</v>
      </c>
      <c r="I113" s="52">
        <f t="shared" si="22"/>
        <v>12300</v>
      </c>
      <c r="J113" s="23">
        <v>0</v>
      </c>
    </row>
    <row r="114" spans="1:10" s="91" customFormat="1" x14ac:dyDescent="0.3">
      <c r="A114" s="13">
        <v>290</v>
      </c>
      <c r="B114" s="40" t="s">
        <v>77</v>
      </c>
      <c r="C114" s="41">
        <v>55214</v>
      </c>
      <c r="D114" s="41">
        <v>55214</v>
      </c>
      <c r="E114" s="41">
        <v>39478</v>
      </c>
      <c r="F114" s="17">
        <f t="shared" si="23"/>
        <v>15736</v>
      </c>
      <c r="G114" s="41">
        <v>29954</v>
      </c>
      <c r="H114" s="17">
        <f t="shared" si="24"/>
        <v>0</v>
      </c>
      <c r="I114" s="52">
        <f t="shared" si="22"/>
        <v>0</v>
      </c>
      <c r="J114" s="23">
        <v>9523</v>
      </c>
    </row>
    <row r="115" spans="1:10" x14ac:dyDescent="0.3">
      <c r="A115" s="13">
        <v>291</v>
      </c>
      <c r="B115" s="14" t="s">
        <v>112</v>
      </c>
      <c r="C115" s="20">
        <v>25200</v>
      </c>
      <c r="D115" s="20">
        <v>25200</v>
      </c>
      <c r="E115" s="20">
        <v>23979</v>
      </c>
      <c r="F115" s="17">
        <f t="shared" si="23"/>
        <v>1221</v>
      </c>
      <c r="G115" s="20">
        <v>16328</v>
      </c>
      <c r="H115" s="17">
        <f t="shared" si="24"/>
        <v>0</v>
      </c>
      <c r="I115" s="52">
        <f t="shared" si="22"/>
        <v>0</v>
      </c>
      <c r="J115" s="21">
        <v>7651</v>
      </c>
    </row>
    <row r="116" spans="1:10" x14ac:dyDescent="0.3">
      <c r="A116" s="13">
        <v>292</v>
      </c>
      <c r="B116" s="14" t="s">
        <v>43</v>
      </c>
      <c r="C116" s="20">
        <v>506</v>
      </c>
      <c r="D116" s="20">
        <v>506</v>
      </c>
      <c r="E116" s="20">
        <v>0</v>
      </c>
      <c r="F116" s="17">
        <f t="shared" si="23"/>
        <v>506</v>
      </c>
      <c r="G116" s="20">
        <v>0</v>
      </c>
      <c r="H116" s="17">
        <f t="shared" si="24"/>
        <v>0</v>
      </c>
      <c r="I116" s="52">
        <f t="shared" si="22"/>
        <v>0</v>
      </c>
      <c r="J116" s="21">
        <v>0</v>
      </c>
    </row>
    <row r="117" spans="1:10" x14ac:dyDescent="0.3">
      <c r="A117" s="13">
        <v>296</v>
      </c>
      <c r="B117" s="14" t="s">
        <v>111</v>
      </c>
      <c r="C117" s="20">
        <v>8370</v>
      </c>
      <c r="D117" s="20">
        <v>8370</v>
      </c>
      <c r="E117" s="20">
        <v>8365</v>
      </c>
      <c r="F117" s="17">
        <f t="shared" si="23"/>
        <v>5</v>
      </c>
      <c r="G117" s="20">
        <v>8365</v>
      </c>
      <c r="H117" s="17">
        <f t="shared" si="24"/>
        <v>0</v>
      </c>
      <c r="I117" s="52">
        <f t="shared" si="22"/>
        <v>0</v>
      </c>
      <c r="J117" s="21">
        <v>0</v>
      </c>
    </row>
    <row r="118" spans="1:10" x14ac:dyDescent="0.3">
      <c r="A118" s="13">
        <v>297</v>
      </c>
      <c r="B118" s="14" t="s">
        <v>48</v>
      </c>
      <c r="C118" s="20">
        <v>7000</v>
      </c>
      <c r="D118" s="20">
        <v>7000</v>
      </c>
      <c r="E118" s="20">
        <v>0</v>
      </c>
      <c r="F118" s="17">
        <f t="shared" si="23"/>
        <v>7000</v>
      </c>
      <c r="G118" s="20">
        <v>0</v>
      </c>
      <c r="H118" s="17">
        <f t="shared" si="24"/>
        <v>0</v>
      </c>
      <c r="I118" s="52">
        <f t="shared" si="22"/>
        <v>0</v>
      </c>
      <c r="J118" s="21">
        <v>0</v>
      </c>
    </row>
    <row r="119" spans="1:10" x14ac:dyDescent="0.3">
      <c r="A119" s="13">
        <v>298</v>
      </c>
      <c r="B119" s="14" t="s">
        <v>110</v>
      </c>
      <c r="C119" s="20">
        <v>7000</v>
      </c>
      <c r="D119" s="20">
        <v>7000</v>
      </c>
      <c r="E119" s="20">
        <v>0</v>
      </c>
      <c r="F119" s="17">
        <f t="shared" si="23"/>
        <v>7000</v>
      </c>
      <c r="G119" s="20">
        <v>0</v>
      </c>
      <c r="H119" s="17">
        <f t="shared" si="24"/>
        <v>0</v>
      </c>
      <c r="I119" s="52">
        <f t="shared" si="22"/>
        <v>0</v>
      </c>
      <c r="J119" s="21">
        <v>0</v>
      </c>
    </row>
    <row r="120" spans="1:10" ht="17.25" thickBot="1" x14ac:dyDescent="0.35">
      <c r="A120" s="13">
        <v>299</v>
      </c>
      <c r="B120" s="14" t="s">
        <v>109</v>
      </c>
      <c r="C120" s="77">
        <v>7138</v>
      </c>
      <c r="D120" s="77">
        <v>7138</v>
      </c>
      <c r="E120" s="77">
        <v>7134</v>
      </c>
      <c r="F120" s="50">
        <f t="shared" si="23"/>
        <v>4</v>
      </c>
      <c r="G120" s="77">
        <v>5261</v>
      </c>
      <c r="H120" s="50">
        <f t="shared" si="24"/>
        <v>0</v>
      </c>
      <c r="I120" s="128">
        <f t="shared" si="22"/>
        <v>0</v>
      </c>
      <c r="J120" s="21">
        <v>1873</v>
      </c>
    </row>
    <row r="121" spans="1:10" ht="21" thickBot="1" x14ac:dyDescent="0.35">
      <c r="A121" s="3"/>
      <c r="B121" s="1"/>
      <c r="C121" s="96">
        <v>3</v>
      </c>
      <c r="D121" s="96">
        <v>4</v>
      </c>
      <c r="E121" s="96">
        <v>5</v>
      </c>
      <c r="F121" s="97" t="s">
        <v>91</v>
      </c>
      <c r="G121" s="96">
        <v>8</v>
      </c>
      <c r="H121" s="97" t="s">
        <v>90</v>
      </c>
      <c r="I121" s="125" t="s">
        <v>89</v>
      </c>
      <c r="J121" s="138">
        <v>15</v>
      </c>
    </row>
    <row r="122" spans="1:10" ht="17.25" thickBot="1" x14ac:dyDescent="0.35">
      <c r="A122" s="95">
        <v>3</v>
      </c>
      <c r="B122" s="95" t="s">
        <v>51</v>
      </c>
      <c r="C122" s="100">
        <f>C124+C125+C126+C127+C128+C130+C131+C132</f>
        <v>198572</v>
      </c>
      <c r="D122" s="100">
        <f t="shared" ref="D122:J122" si="25">D124+D125+D126+D127+D128+D130+D131+D132</f>
        <v>198572</v>
      </c>
      <c r="E122" s="100">
        <f t="shared" si="25"/>
        <v>7111</v>
      </c>
      <c r="F122" s="100">
        <f t="shared" si="25"/>
        <v>191461</v>
      </c>
      <c r="G122" s="100">
        <f t="shared" si="25"/>
        <v>7111</v>
      </c>
      <c r="H122" s="100">
        <f t="shared" si="25"/>
        <v>191461</v>
      </c>
      <c r="I122" s="127">
        <f t="shared" si="25"/>
        <v>0</v>
      </c>
      <c r="J122" s="140">
        <f t="shared" si="25"/>
        <v>0</v>
      </c>
    </row>
    <row r="123" spans="1:10" s="91" customFormat="1" x14ac:dyDescent="0.3">
      <c r="A123" s="73">
        <v>300</v>
      </c>
      <c r="B123" s="74" t="s">
        <v>52</v>
      </c>
      <c r="C123" s="78">
        <v>500</v>
      </c>
      <c r="D123" s="78">
        <v>500</v>
      </c>
      <c r="E123" s="78">
        <v>0</v>
      </c>
      <c r="F123" s="51">
        <f t="shared" ref="F123:F132" si="26">D123-E123</f>
        <v>500</v>
      </c>
      <c r="G123" s="78">
        <v>0</v>
      </c>
      <c r="H123" s="51">
        <f>C123-E123</f>
        <v>500</v>
      </c>
      <c r="I123" s="75">
        <f t="shared" ref="I123:I132" si="27">C123-D123</f>
        <v>0</v>
      </c>
      <c r="J123" s="23">
        <v>0</v>
      </c>
    </row>
    <row r="124" spans="1:10" x14ac:dyDescent="0.3">
      <c r="A124" s="13">
        <v>301</v>
      </c>
      <c r="B124" s="14" t="s">
        <v>108</v>
      </c>
      <c r="C124" s="20">
        <v>500</v>
      </c>
      <c r="D124" s="20">
        <v>500</v>
      </c>
      <c r="E124" s="20">
        <v>0</v>
      </c>
      <c r="F124" s="17">
        <f t="shared" si="26"/>
        <v>500</v>
      </c>
      <c r="G124" s="20">
        <v>0</v>
      </c>
      <c r="H124" s="17">
        <f t="shared" ref="H124:H132" si="28">C124-E124</f>
        <v>500</v>
      </c>
      <c r="I124" s="52">
        <f t="shared" si="27"/>
        <v>0</v>
      </c>
      <c r="J124" s="21">
        <v>0</v>
      </c>
    </row>
    <row r="125" spans="1:10" s="91" customFormat="1" x14ac:dyDescent="0.3">
      <c r="A125" s="13">
        <v>320</v>
      </c>
      <c r="B125" s="40" t="s">
        <v>53</v>
      </c>
      <c r="C125" s="41">
        <v>5000</v>
      </c>
      <c r="D125" s="41">
        <v>5000</v>
      </c>
      <c r="E125" s="41">
        <v>0</v>
      </c>
      <c r="F125" s="17">
        <f t="shared" si="26"/>
        <v>5000</v>
      </c>
      <c r="G125" s="41">
        <v>0</v>
      </c>
      <c r="H125" s="17">
        <f t="shared" si="28"/>
        <v>5000</v>
      </c>
      <c r="I125" s="52">
        <f t="shared" si="27"/>
        <v>0</v>
      </c>
      <c r="J125" s="23">
        <v>0</v>
      </c>
    </row>
    <row r="126" spans="1:10" s="91" customFormat="1" x14ac:dyDescent="0.3">
      <c r="A126" s="13">
        <v>350</v>
      </c>
      <c r="B126" s="40" t="s">
        <v>54</v>
      </c>
      <c r="C126" s="41">
        <v>15000</v>
      </c>
      <c r="D126" s="41">
        <v>15000</v>
      </c>
      <c r="E126" s="41">
        <v>1027</v>
      </c>
      <c r="F126" s="17">
        <f t="shared" si="26"/>
        <v>13973</v>
      </c>
      <c r="G126" s="41">
        <v>1027</v>
      </c>
      <c r="H126" s="17">
        <f t="shared" si="28"/>
        <v>13973</v>
      </c>
      <c r="I126" s="52">
        <f t="shared" si="27"/>
        <v>0</v>
      </c>
      <c r="J126" s="23">
        <v>0</v>
      </c>
    </row>
    <row r="127" spans="1:10" s="91" customFormat="1" x14ac:dyDescent="0.3">
      <c r="A127" s="13">
        <v>370</v>
      </c>
      <c r="B127" s="40" t="s">
        <v>55</v>
      </c>
      <c r="C127" s="41">
        <v>7000</v>
      </c>
      <c r="D127" s="41">
        <v>7000</v>
      </c>
      <c r="E127" s="41">
        <v>6053</v>
      </c>
      <c r="F127" s="17">
        <f t="shared" si="26"/>
        <v>947</v>
      </c>
      <c r="G127" s="41">
        <v>6053</v>
      </c>
      <c r="H127" s="17">
        <f t="shared" si="28"/>
        <v>947</v>
      </c>
      <c r="I127" s="52">
        <f t="shared" si="27"/>
        <v>0</v>
      </c>
      <c r="J127" s="23">
        <v>0</v>
      </c>
    </row>
    <row r="128" spans="1:10" s="91" customFormat="1" x14ac:dyDescent="0.3">
      <c r="A128" s="13">
        <v>380</v>
      </c>
      <c r="B128" s="40" t="s">
        <v>56</v>
      </c>
      <c r="C128" s="41">
        <v>5000</v>
      </c>
      <c r="D128" s="41">
        <v>5000</v>
      </c>
      <c r="E128" s="41">
        <v>31</v>
      </c>
      <c r="F128" s="17">
        <f t="shared" si="26"/>
        <v>4969</v>
      </c>
      <c r="G128" s="41">
        <v>31</v>
      </c>
      <c r="H128" s="17">
        <f t="shared" si="28"/>
        <v>4969</v>
      </c>
      <c r="I128" s="52">
        <f t="shared" si="27"/>
        <v>0</v>
      </c>
      <c r="J128" s="23">
        <v>0</v>
      </c>
    </row>
    <row r="129" spans="1:10" s="91" customFormat="1" x14ac:dyDescent="0.3">
      <c r="A129" s="13">
        <v>390</v>
      </c>
      <c r="B129" s="40" t="s">
        <v>78</v>
      </c>
      <c r="C129" s="41">
        <v>166072</v>
      </c>
      <c r="D129" s="41">
        <v>166072</v>
      </c>
      <c r="E129" s="41">
        <v>0</v>
      </c>
      <c r="F129" s="17">
        <f t="shared" si="26"/>
        <v>166072</v>
      </c>
      <c r="G129" s="41">
        <v>0</v>
      </c>
      <c r="H129" s="17">
        <f t="shared" si="28"/>
        <v>166072</v>
      </c>
      <c r="I129" s="52">
        <f t="shared" si="27"/>
        <v>0</v>
      </c>
      <c r="J129" s="23">
        <v>0</v>
      </c>
    </row>
    <row r="130" spans="1:10" x14ac:dyDescent="0.3">
      <c r="A130" s="13">
        <v>391</v>
      </c>
      <c r="B130" s="14" t="s">
        <v>107</v>
      </c>
      <c r="C130" s="20">
        <v>5000</v>
      </c>
      <c r="D130" s="20">
        <v>5000</v>
      </c>
      <c r="E130" s="20">
        <v>0</v>
      </c>
      <c r="F130" s="17">
        <f t="shared" si="26"/>
        <v>5000</v>
      </c>
      <c r="G130" s="20">
        <v>0</v>
      </c>
      <c r="H130" s="17">
        <f t="shared" si="28"/>
        <v>5000</v>
      </c>
      <c r="I130" s="52">
        <f t="shared" si="27"/>
        <v>0</v>
      </c>
      <c r="J130" s="21">
        <v>0</v>
      </c>
    </row>
    <row r="131" spans="1:10" x14ac:dyDescent="0.3">
      <c r="A131" s="13">
        <v>396</v>
      </c>
      <c r="B131" s="14" t="s">
        <v>54</v>
      </c>
      <c r="C131" s="20">
        <v>10000</v>
      </c>
      <c r="D131" s="20">
        <v>10000</v>
      </c>
      <c r="E131" s="20">
        <v>0</v>
      </c>
      <c r="F131" s="17">
        <f t="shared" si="26"/>
        <v>10000</v>
      </c>
      <c r="G131" s="20">
        <v>0</v>
      </c>
      <c r="H131" s="17">
        <f t="shared" si="28"/>
        <v>10000</v>
      </c>
      <c r="I131" s="52">
        <f t="shared" si="27"/>
        <v>0</v>
      </c>
      <c r="J131" s="21">
        <v>0</v>
      </c>
    </row>
    <row r="132" spans="1:10" ht="17.25" thickBot="1" x14ac:dyDescent="0.35">
      <c r="A132" s="13">
        <v>399</v>
      </c>
      <c r="B132" s="14" t="s">
        <v>106</v>
      </c>
      <c r="C132" s="77">
        <v>151072</v>
      </c>
      <c r="D132" s="77">
        <v>151072</v>
      </c>
      <c r="E132" s="77">
        <v>0</v>
      </c>
      <c r="F132" s="50">
        <f t="shared" si="26"/>
        <v>151072</v>
      </c>
      <c r="G132" s="77">
        <v>0</v>
      </c>
      <c r="H132" s="50">
        <f t="shared" si="28"/>
        <v>151072</v>
      </c>
      <c r="I132" s="128">
        <f t="shared" si="27"/>
        <v>0</v>
      </c>
      <c r="J132" s="21">
        <v>0</v>
      </c>
    </row>
    <row r="133" spans="1:10" ht="21" thickBot="1" x14ac:dyDescent="0.35">
      <c r="A133" s="42"/>
      <c r="B133" s="43"/>
      <c r="C133" s="96">
        <v>3</v>
      </c>
      <c r="D133" s="96">
        <v>4</v>
      </c>
      <c r="E133" s="96">
        <v>5</v>
      </c>
      <c r="F133" s="97" t="s">
        <v>91</v>
      </c>
      <c r="G133" s="96">
        <v>8</v>
      </c>
      <c r="H133" s="97" t="s">
        <v>90</v>
      </c>
      <c r="I133" s="125" t="s">
        <v>89</v>
      </c>
      <c r="J133" s="138">
        <v>15</v>
      </c>
    </row>
    <row r="134" spans="1:10" ht="17.25" thickBot="1" x14ac:dyDescent="0.35">
      <c r="A134" s="95">
        <v>5</v>
      </c>
      <c r="B134" s="95" t="s">
        <v>57</v>
      </c>
      <c r="C134" s="100">
        <f>C136</f>
        <v>10000</v>
      </c>
      <c r="D134" s="100">
        <f t="shared" ref="D134:J134" si="29">D136</f>
        <v>10000</v>
      </c>
      <c r="E134" s="100">
        <f t="shared" si="29"/>
        <v>0</v>
      </c>
      <c r="F134" s="100">
        <f t="shared" si="29"/>
        <v>10000</v>
      </c>
      <c r="G134" s="100">
        <f t="shared" si="29"/>
        <v>0</v>
      </c>
      <c r="H134" s="100">
        <f t="shared" si="29"/>
        <v>10000</v>
      </c>
      <c r="I134" s="127">
        <f t="shared" si="29"/>
        <v>0</v>
      </c>
      <c r="J134" s="140">
        <f t="shared" si="29"/>
        <v>0</v>
      </c>
    </row>
    <row r="135" spans="1:10" x14ac:dyDescent="0.3">
      <c r="A135" s="80">
        <v>590</v>
      </c>
      <c r="B135" s="81" t="s">
        <v>79</v>
      </c>
      <c r="C135" s="70">
        <v>10000</v>
      </c>
      <c r="D135" s="70">
        <v>10000</v>
      </c>
      <c r="E135" s="70">
        <v>0</v>
      </c>
      <c r="F135" s="51">
        <f t="shared" ref="F135:F136" si="30">D135-E135</f>
        <v>10000</v>
      </c>
      <c r="G135" s="70">
        <v>0</v>
      </c>
      <c r="H135" s="51">
        <f>C135-E135</f>
        <v>10000</v>
      </c>
      <c r="I135" s="75">
        <f t="shared" ref="I135:I136" si="31">C135-D135</f>
        <v>0</v>
      </c>
      <c r="J135" s="47">
        <v>0</v>
      </c>
    </row>
    <row r="136" spans="1:10" ht="17.25" thickBot="1" x14ac:dyDescent="0.35">
      <c r="A136" s="45">
        <v>591</v>
      </c>
      <c r="B136" s="46" t="s">
        <v>105</v>
      </c>
      <c r="C136" s="82">
        <v>10000</v>
      </c>
      <c r="D136" s="82">
        <v>10000</v>
      </c>
      <c r="E136" s="82">
        <v>0</v>
      </c>
      <c r="F136" s="50">
        <f t="shared" si="30"/>
        <v>10000</v>
      </c>
      <c r="G136" s="82">
        <v>0</v>
      </c>
      <c r="H136" s="50">
        <f>C136-E136</f>
        <v>10000</v>
      </c>
      <c r="I136" s="128">
        <f t="shared" si="31"/>
        <v>0</v>
      </c>
      <c r="J136" s="47">
        <v>0</v>
      </c>
    </row>
    <row r="137" spans="1:10" ht="21" thickBot="1" x14ac:dyDescent="0.35">
      <c r="A137" s="3"/>
      <c r="B137" s="1"/>
      <c r="C137" s="96">
        <v>3</v>
      </c>
      <c r="D137" s="96">
        <v>4</v>
      </c>
      <c r="E137" s="96">
        <v>5</v>
      </c>
      <c r="F137" s="97" t="s">
        <v>91</v>
      </c>
      <c r="G137" s="96">
        <v>8</v>
      </c>
      <c r="H137" s="97" t="s">
        <v>90</v>
      </c>
      <c r="I137" s="125" t="s">
        <v>89</v>
      </c>
      <c r="J137" s="138">
        <v>15</v>
      </c>
    </row>
    <row r="138" spans="1:10" ht="17.25" thickBot="1" x14ac:dyDescent="0.35">
      <c r="A138" s="95">
        <v>6</v>
      </c>
      <c r="B138" s="95" t="s">
        <v>57</v>
      </c>
      <c r="C138" s="100">
        <f>C140+C141+C142+C144</f>
        <v>1064442</v>
      </c>
      <c r="D138" s="100">
        <f t="shared" ref="D138:J138" si="32">D140+D141+D142+D144</f>
        <v>348963</v>
      </c>
      <c r="E138" s="100">
        <f t="shared" si="32"/>
        <v>0</v>
      </c>
      <c r="F138" s="100">
        <f t="shared" si="32"/>
        <v>348963</v>
      </c>
      <c r="G138" s="100">
        <f t="shared" si="32"/>
        <v>0</v>
      </c>
      <c r="H138" s="100">
        <f t="shared" si="32"/>
        <v>715479</v>
      </c>
      <c r="I138" s="127">
        <f t="shared" si="32"/>
        <v>715479</v>
      </c>
      <c r="J138" s="140">
        <f t="shared" si="32"/>
        <v>0</v>
      </c>
    </row>
    <row r="139" spans="1:10" s="91" customFormat="1" x14ac:dyDescent="0.3">
      <c r="A139" s="73">
        <v>620</v>
      </c>
      <c r="B139" s="74" t="s">
        <v>58</v>
      </c>
      <c r="C139" s="78">
        <v>23100</v>
      </c>
      <c r="D139" s="78">
        <v>19600</v>
      </c>
      <c r="E139" s="78">
        <v>0</v>
      </c>
      <c r="F139" s="51">
        <f t="shared" ref="F139:F144" si="33">D139-E139</f>
        <v>19600</v>
      </c>
      <c r="G139" s="78">
        <v>0</v>
      </c>
      <c r="H139" s="51">
        <f>C139-F139</f>
        <v>3500</v>
      </c>
      <c r="I139" s="75">
        <f t="shared" ref="I139:I144" si="34">C139-D139</f>
        <v>3500</v>
      </c>
      <c r="J139" s="23">
        <v>0</v>
      </c>
    </row>
    <row r="140" spans="1:10" x14ac:dyDescent="0.3">
      <c r="A140" s="13">
        <v>623</v>
      </c>
      <c r="B140" s="14" t="s">
        <v>104</v>
      </c>
      <c r="C140" s="20">
        <v>2100</v>
      </c>
      <c r="D140" s="20">
        <v>2100</v>
      </c>
      <c r="E140" s="20">
        <v>0</v>
      </c>
      <c r="F140" s="17">
        <f t="shared" si="33"/>
        <v>2100</v>
      </c>
      <c r="G140" s="20">
        <v>0</v>
      </c>
      <c r="H140" s="17">
        <f t="shared" ref="H140:H144" si="35">C140-F140</f>
        <v>0</v>
      </c>
      <c r="I140" s="52">
        <f t="shared" si="34"/>
        <v>0</v>
      </c>
      <c r="J140" s="21">
        <v>0</v>
      </c>
    </row>
    <row r="141" spans="1:10" x14ac:dyDescent="0.3">
      <c r="A141" s="13">
        <v>624</v>
      </c>
      <c r="B141" s="14" t="s">
        <v>103</v>
      </c>
      <c r="C141" s="20">
        <v>19000</v>
      </c>
      <c r="D141" s="20">
        <v>16000</v>
      </c>
      <c r="E141" s="20">
        <v>0</v>
      </c>
      <c r="F141" s="17">
        <f t="shared" si="33"/>
        <v>16000</v>
      </c>
      <c r="G141" s="20">
        <v>0</v>
      </c>
      <c r="H141" s="17">
        <f t="shared" si="35"/>
        <v>3000</v>
      </c>
      <c r="I141" s="52">
        <f t="shared" si="34"/>
        <v>3000</v>
      </c>
      <c r="J141" s="21">
        <v>0</v>
      </c>
    </row>
    <row r="142" spans="1:10" x14ac:dyDescent="0.3">
      <c r="A142" s="13">
        <v>629</v>
      </c>
      <c r="B142" s="14" t="s">
        <v>102</v>
      </c>
      <c r="C142" s="20">
        <v>2000</v>
      </c>
      <c r="D142" s="20">
        <v>1500</v>
      </c>
      <c r="E142" s="20">
        <v>0</v>
      </c>
      <c r="F142" s="17">
        <f t="shared" si="33"/>
        <v>1500</v>
      </c>
      <c r="G142" s="20">
        <v>0</v>
      </c>
      <c r="H142" s="17">
        <f t="shared" si="35"/>
        <v>500</v>
      </c>
      <c r="I142" s="52">
        <f t="shared" si="34"/>
        <v>500</v>
      </c>
      <c r="J142" s="21">
        <v>0</v>
      </c>
    </row>
    <row r="143" spans="1:10" s="91" customFormat="1" x14ac:dyDescent="0.3">
      <c r="A143" s="13">
        <v>630</v>
      </c>
      <c r="B143" s="40" t="s">
        <v>59</v>
      </c>
      <c r="C143" s="41">
        <v>1041342</v>
      </c>
      <c r="D143" s="41">
        <v>329363</v>
      </c>
      <c r="E143" s="41">
        <v>0</v>
      </c>
      <c r="F143" s="17">
        <f t="shared" si="33"/>
        <v>329363</v>
      </c>
      <c r="G143" s="41">
        <v>0</v>
      </c>
      <c r="H143" s="17">
        <f t="shared" si="35"/>
        <v>711979</v>
      </c>
      <c r="I143" s="52">
        <f t="shared" si="34"/>
        <v>711979</v>
      </c>
      <c r="J143" s="23">
        <v>0</v>
      </c>
    </row>
    <row r="144" spans="1:10" x14ac:dyDescent="0.3">
      <c r="A144" s="13">
        <v>635</v>
      </c>
      <c r="B144" s="14" t="s">
        <v>101</v>
      </c>
      <c r="C144" s="20">
        <v>1041342</v>
      </c>
      <c r="D144" s="20">
        <v>329363</v>
      </c>
      <c r="E144" s="20">
        <v>0</v>
      </c>
      <c r="F144" s="17">
        <f t="shared" si="33"/>
        <v>329363</v>
      </c>
      <c r="G144" s="20">
        <v>0</v>
      </c>
      <c r="H144" s="17">
        <f t="shared" si="35"/>
        <v>711979</v>
      </c>
      <c r="I144" s="52">
        <f t="shared" si="34"/>
        <v>711979</v>
      </c>
      <c r="J144" s="21">
        <v>0</v>
      </c>
    </row>
    <row r="145" spans="1:10" ht="17.25" thickBot="1" x14ac:dyDescent="0.35">
      <c r="A145" s="3"/>
      <c r="B145" s="1"/>
      <c r="C145" s="18"/>
      <c r="D145" s="18"/>
      <c r="E145" s="18"/>
      <c r="F145" s="18"/>
      <c r="G145" s="18"/>
      <c r="H145" s="18"/>
      <c r="I145" s="19"/>
      <c r="J145" s="141"/>
    </row>
    <row r="146" spans="1:10" ht="17.25" thickBot="1" x14ac:dyDescent="0.35">
      <c r="A146" s="4"/>
      <c r="B146" s="5"/>
      <c r="C146" s="98" t="s">
        <v>88</v>
      </c>
      <c r="D146" s="98" t="s">
        <v>87</v>
      </c>
      <c r="E146" s="98" t="s">
        <v>86</v>
      </c>
      <c r="F146" s="98" t="s">
        <v>85</v>
      </c>
      <c r="G146" s="98" t="s">
        <v>84</v>
      </c>
      <c r="H146" s="98" t="s">
        <v>83</v>
      </c>
      <c r="I146" s="130" t="s">
        <v>82</v>
      </c>
      <c r="J146" s="139" t="s">
        <v>81</v>
      </c>
    </row>
    <row r="147" spans="1:10" ht="17.25" thickBot="1" x14ac:dyDescent="0.35">
      <c r="A147" s="48"/>
      <c r="B147" s="57" t="s">
        <v>60</v>
      </c>
      <c r="C147" s="58" t="e">
        <f>C11+C28+C71+C122+C134+C138</f>
        <v>#REF!</v>
      </c>
      <c r="D147" s="58" t="e">
        <f>D11+D28+D71+D122+D134+D138</f>
        <v>#REF!</v>
      </c>
      <c r="E147" s="58" t="e">
        <f>E11+E28+E71+E122+E134+E138</f>
        <v>#REF!</v>
      </c>
      <c r="F147" s="58" t="e">
        <f>F11+F28+F71+F122+F134+F138</f>
        <v>#REF!</v>
      </c>
      <c r="G147" s="58" t="e">
        <f>G11+G28+G71+G122+G134+G138</f>
        <v>#REF!</v>
      </c>
      <c r="H147" s="58" t="e">
        <f>H11+H28+H71+H122+H134+H138</f>
        <v>#REF!</v>
      </c>
      <c r="I147" s="131" t="e">
        <f>I11+I28+I71+I122+I134+I138</f>
        <v>#REF!</v>
      </c>
      <c r="J147" s="142" t="e">
        <f>J11+J28+J71+J122+J134+J138</f>
        <v>#REF!</v>
      </c>
    </row>
    <row r="148" spans="1:10" x14ac:dyDescent="0.3">
      <c r="A148" s="6"/>
      <c r="B148" s="5"/>
      <c r="C148" s="24"/>
      <c r="D148" s="24"/>
      <c r="E148" s="24"/>
      <c r="F148" s="24"/>
      <c r="G148" s="24"/>
      <c r="H148" s="24"/>
      <c r="I148" s="24"/>
      <c r="J148" s="22"/>
    </row>
    <row r="149" spans="1:10" ht="17.25" thickBot="1" x14ac:dyDescent="0.35">
      <c r="A149" s="6"/>
      <c r="B149" s="5"/>
      <c r="C149" s="24"/>
      <c r="D149" s="24"/>
      <c r="E149" s="24"/>
      <c r="F149" s="24"/>
      <c r="G149" s="24"/>
      <c r="H149" s="24"/>
      <c r="I149" s="24"/>
      <c r="J149" s="22"/>
    </row>
    <row r="150" spans="1:10" ht="21" thickBot="1" x14ac:dyDescent="0.35">
      <c r="A150" s="6"/>
      <c r="B150" s="5"/>
      <c r="C150" s="96">
        <v>3</v>
      </c>
      <c r="D150" s="96">
        <v>4</v>
      </c>
      <c r="E150" s="96">
        <v>5</v>
      </c>
      <c r="F150" s="97" t="s">
        <v>91</v>
      </c>
      <c r="G150" s="96">
        <v>8</v>
      </c>
      <c r="H150" s="97" t="s">
        <v>90</v>
      </c>
      <c r="I150" s="125" t="s">
        <v>89</v>
      </c>
      <c r="J150" s="138">
        <v>15</v>
      </c>
    </row>
    <row r="151" spans="1:10" ht="20.25" x14ac:dyDescent="0.3">
      <c r="A151" s="114" t="s">
        <v>61</v>
      </c>
      <c r="B151" s="115"/>
      <c r="C151" s="116"/>
      <c r="D151" s="116"/>
      <c r="E151" s="116"/>
      <c r="F151" s="116"/>
      <c r="G151" s="116"/>
      <c r="H151" s="116"/>
      <c r="I151" s="116"/>
      <c r="J151" s="116"/>
    </row>
    <row r="152" spans="1:10" ht="17.25" thickBot="1" x14ac:dyDescent="0.35">
      <c r="A152" s="105" t="s">
        <v>3</v>
      </c>
      <c r="B152" s="105" t="s">
        <v>4</v>
      </c>
      <c r="C152" s="108" t="s">
        <v>5</v>
      </c>
      <c r="D152" s="109"/>
      <c r="E152" s="109"/>
      <c r="F152" s="109"/>
      <c r="G152" s="109"/>
      <c r="H152" s="109"/>
      <c r="I152" s="109"/>
      <c r="J152" s="109"/>
    </row>
    <row r="153" spans="1:10" ht="17.25" thickBot="1" x14ac:dyDescent="0.35">
      <c r="A153" s="106"/>
      <c r="B153" s="107"/>
      <c r="C153" s="98" t="s">
        <v>88</v>
      </c>
      <c r="D153" s="98" t="s">
        <v>87</v>
      </c>
      <c r="E153" s="98" t="s">
        <v>86</v>
      </c>
      <c r="F153" s="98" t="s">
        <v>85</v>
      </c>
      <c r="G153" s="98" t="s">
        <v>84</v>
      </c>
      <c r="H153" s="98" t="s">
        <v>83</v>
      </c>
      <c r="I153" s="130" t="s">
        <v>82</v>
      </c>
      <c r="J153" s="139" t="s">
        <v>81</v>
      </c>
    </row>
    <row r="154" spans="1:10" ht="17.25" thickBot="1" x14ac:dyDescent="0.35">
      <c r="A154" s="57">
        <v>1</v>
      </c>
      <c r="B154" s="57" t="s">
        <v>100</v>
      </c>
      <c r="C154" s="100">
        <v>10284531</v>
      </c>
      <c r="D154" s="100">
        <v>7243666</v>
      </c>
      <c r="E154" s="100">
        <v>421930</v>
      </c>
      <c r="F154" s="100">
        <f t="shared" ref="F154:F157" si="36">D154-E154</f>
        <v>6821736</v>
      </c>
      <c r="G154" s="100">
        <v>4273033</v>
      </c>
      <c r="H154" s="89">
        <f t="shared" ref="H154:H157" si="37">C154-E154</f>
        <v>9862601</v>
      </c>
      <c r="I154" s="132">
        <f>C154-D154</f>
        <v>3040865</v>
      </c>
      <c r="J154" s="143">
        <v>148898</v>
      </c>
    </row>
    <row r="155" spans="1:10" x14ac:dyDescent="0.3">
      <c r="A155" s="80">
        <v>160</v>
      </c>
      <c r="B155" s="83" t="s">
        <v>38</v>
      </c>
      <c r="C155" s="76">
        <v>10284531</v>
      </c>
      <c r="D155" s="76">
        <v>7243666</v>
      </c>
      <c r="E155" s="76">
        <v>421930</v>
      </c>
      <c r="F155" s="76">
        <f t="shared" si="36"/>
        <v>6821736</v>
      </c>
      <c r="G155" s="76">
        <v>4273033</v>
      </c>
      <c r="H155" s="84">
        <f t="shared" si="37"/>
        <v>9862601</v>
      </c>
      <c r="I155" s="133">
        <f>C155-D155</f>
        <v>3040865</v>
      </c>
      <c r="J155" s="144">
        <v>148898</v>
      </c>
    </row>
    <row r="156" spans="1:10" x14ac:dyDescent="0.3">
      <c r="A156" s="15">
        <v>164</v>
      </c>
      <c r="B156" s="16" t="s">
        <v>99</v>
      </c>
      <c r="C156" s="25">
        <v>4594267</v>
      </c>
      <c r="D156" s="25">
        <v>2513402</v>
      </c>
      <c r="E156" s="25">
        <v>0</v>
      </c>
      <c r="F156" s="17">
        <f t="shared" si="36"/>
        <v>2513402</v>
      </c>
      <c r="G156" s="25">
        <v>0</v>
      </c>
      <c r="H156" s="38">
        <f t="shared" si="37"/>
        <v>4594267</v>
      </c>
      <c r="I156" s="66">
        <f t="shared" ref="I156:I157" si="38">C156-D156</f>
        <v>2080865</v>
      </c>
      <c r="J156" s="22">
        <v>0</v>
      </c>
    </row>
    <row r="157" spans="1:10" x14ac:dyDescent="0.3">
      <c r="A157" s="15">
        <v>169</v>
      </c>
      <c r="B157" s="16" t="s">
        <v>98</v>
      </c>
      <c r="C157" s="25">
        <v>6230264</v>
      </c>
      <c r="D157" s="25">
        <v>4730264</v>
      </c>
      <c r="E157" s="25">
        <v>421930</v>
      </c>
      <c r="F157" s="17">
        <f t="shared" si="36"/>
        <v>4308334</v>
      </c>
      <c r="G157" s="25">
        <v>427303300</v>
      </c>
      <c r="H157" s="38">
        <f t="shared" si="37"/>
        <v>5808334</v>
      </c>
      <c r="I157" s="66">
        <f t="shared" si="38"/>
        <v>1500000</v>
      </c>
      <c r="J157" s="22">
        <v>148898</v>
      </c>
    </row>
    <row r="158" spans="1:10" ht="17.25" thickBot="1" x14ac:dyDescent="0.35">
      <c r="A158" s="61"/>
      <c r="B158" s="60"/>
      <c r="C158" s="59"/>
      <c r="D158" s="59"/>
      <c r="E158" s="59"/>
      <c r="F158" s="59"/>
      <c r="G158" s="59"/>
      <c r="H158" s="59"/>
      <c r="I158" s="44"/>
      <c r="J158" s="22"/>
    </row>
    <row r="159" spans="1:10" ht="21" thickBot="1" x14ac:dyDescent="0.35">
      <c r="A159" s="4"/>
      <c r="B159" s="5"/>
      <c r="C159" s="96">
        <v>3</v>
      </c>
      <c r="D159" s="96">
        <v>4</v>
      </c>
      <c r="E159" s="96">
        <v>5</v>
      </c>
      <c r="F159" s="97" t="s">
        <v>91</v>
      </c>
      <c r="G159" s="96">
        <v>8</v>
      </c>
      <c r="H159" s="97" t="s">
        <v>90</v>
      </c>
      <c r="I159" s="125" t="s">
        <v>89</v>
      </c>
      <c r="J159" s="138">
        <v>15</v>
      </c>
    </row>
    <row r="160" spans="1:10" ht="17.25" thickBot="1" x14ac:dyDescent="0.35">
      <c r="A160" s="95">
        <v>3</v>
      </c>
      <c r="B160" s="95" t="s">
        <v>97</v>
      </c>
      <c r="C160" s="100">
        <f>C161+C163</f>
        <v>169734</v>
      </c>
      <c r="D160" s="100">
        <f t="shared" ref="D160:J160" si="39">D161+D163</f>
        <v>169734</v>
      </c>
      <c r="E160" s="100">
        <f t="shared" si="39"/>
        <v>0</v>
      </c>
      <c r="F160" s="100">
        <f t="shared" si="39"/>
        <v>169734</v>
      </c>
      <c r="G160" s="100">
        <f t="shared" si="39"/>
        <v>0</v>
      </c>
      <c r="H160" s="100">
        <f t="shared" si="39"/>
        <v>169734</v>
      </c>
      <c r="I160" s="127">
        <f t="shared" si="39"/>
        <v>0</v>
      </c>
      <c r="J160" s="140">
        <f t="shared" si="39"/>
        <v>0</v>
      </c>
    </row>
    <row r="161" spans="1:10" x14ac:dyDescent="0.3">
      <c r="A161" s="85">
        <v>380</v>
      </c>
      <c r="B161" s="86" t="s">
        <v>96</v>
      </c>
      <c r="C161" s="87">
        <v>660</v>
      </c>
      <c r="D161" s="87">
        <v>660</v>
      </c>
      <c r="E161" s="87">
        <v>0</v>
      </c>
      <c r="F161" s="87">
        <f>D161-E161</f>
        <v>660</v>
      </c>
      <c r="G161" s="87">
        <v>0</v>
      </c>
      <c r="H161" s="87">
        <f>C161-E161</f>
        <v>660</v>
      </c>
      <c r="I161" s="134">
        <f>C161-D161</f>
        <v>0</v>
      </c>
      <c r="J161" s="22">
        <v>0</v>
      </c>
    </row>
    <row r="162" spans="1:10" s="91" customFormat="1" x14ac:dyDescent="0.3">
      <c r="A162" s="15">
        <v>390</v>
      </c>
      <c r="B162" s="64" t="s">
        <v>95</v>
      </c>
      <c r="C162" s="63">
        <v>169074</v>
      </c>
      <c r="D162" s="63">
        <v>169074</v>
      </c>
      <c r="E162" s="63">
        <v>0</v>
      </c>
      <c r="F162" s="63">
        <f t="shared" ref="F162:F163" si="40">D162-E162</f>
        <v>169074</v>
      </c>
      <c r="G162" s="63">
        <v>0</v>
      </c>
      <c r="H162" s="63">
        <f t="shared" ref="H162:H163" si="41">C162-E162</f>
        <v>169074</v>
      </c>
      <c r="I162" s="65">
        <f t="shared" ref="I162:I163" si="42">C162-D162</f>
        <v>0</v>
      </c>
      <c r="J162" s="62">
        <v>0</v>
      </c>
    </row>
    <row r="163" spans="1:10" x14ac:dyDescent="0.3">
      <c r="A163" s="15">
        <v>392</v>
      </c>
      <c r="B163" s="16" t="s">
        <v>94</v>
      </c>
      <c r="C163" s="25">
        <v>169074</v>
      </c>
      <c r="D163" s="25">
        <v>169074</v>
      </c>
      <c r="E163" s="25">
        <v>0</v>
      </c>
      <c r="F163" s="25">
        <f t="shared" si="40"/>
        <v>169074</v>
      </c>
      <c r="G163" s="25">
        <v>0</v>
      </c>
      <c r="H163" s="25">
        <f t="shared" si="41"/>
        <v>169074</v>
      </c>
      <c r="I163" s="49">
        <f t="shared" si="42"/>
        <v>0</v>
      </c>
      <c r="J163" s="22">
        <v>0</v>
      </c>
    </row>
    <row r="164" spans="1:10" s="90" customFormat="1" ht="17.25" thickBot="1" x14ac:dyDescent="0.35">
      <c r="A164" s="61"/>
      <c r="B164" s="60"/>
      <c r="C164" s="59"/>
      <c r="D164" s="59"/>
      <c r="E164" s="59"/>
      <c r="F164" s="59"/>
      <c r="G164" s="59"/>
      <c r="H164" s="59"/>
      <c r="I164" s="44"/>
      <c r="J164" s="22"/>
    </row>
    <row r="165" spans="1:10" ht="21" thickBot="1" x14ac:dyDescent="0.35">
      <c r="A165" s="4"/>
      <c r="B165" s="5"/>
      <c r="C165" s="96">
        <v>3</v>
      </c>
      <c r="D165" s="96">
        <v>4</v>
      </c>
      <c r="E165" s="96">
        <v>5</v>
      </c>
      <c r="F165" s="97" t="s">
        <v>91</v>
      </c>
      <c r="G165" s="96">
        <v>8</v>
      </c>
      <c r="H165" s="97" t="s">
        <v>90</v>
      </c>
      <c r="I165" s="125" t="s">
        <v>89</v>
      </c>
      <c r="J165" s="138">
        <v>15</v>
      </c>
    </row>
    <row r="166" spans="1:10" ht="17.25" thickBot="1" x14ac:dyDescent="0.35">
      <c r="A166" s="95">
        <v>5</v>
      </c>
      <c r="B166" s="101" t="s">
        <v>93</v>
      </c>
      <c r="C166" s="100">
        <f>C168</f>
        <v>70300</v>
      </c>
      <c r="D166" s="100">
        <f t="shared" ref="D166:J166" si="43">D168</f>
        <v>70300</v>
      </c>
      <c r="E166" s="100">
        <f t="shared" si="43"/>
        <v>0</v>
      </c>
      <c r="F166" s="100">
        <f t="shared" si="43"/>
        <v>70300</v>
      </c>
      <c r="G166" s="100">
        <f t="shared" si="43"/>
        <v>0</v>
      </c>
      <c r="H166" s="100">
        <f t="shared" si="43"/>
        <v>70300</v>
      </c>
      <c r="I166" s="127">
        <f t="shared" si="43"/>
        <v>0</v>
      </c>
      <c r="J166" s="140">
        <f t="shared" si="43"/>
        <v>0</v>
      </c>
    </row>
    <row r="167" spans="1:10" x14ac:dyDescent="0.3">
      <c r="A167" s="85">
        <v>510</v>
      </c>
      <c r="B167" s="86" t="s">
        <v>80</v>
      </c>
      <c r="C167" s="87">
        <v>70300</v>
      </c>
      <c r="D167" s="87">
        <v>70300</v>
      </c>
      <c r="E167" s="87">
        <v>0</v>
      </c>
      <c r="F167" s="87">
        <f>D167-E167</f>
        <v>70300</v>
      </c>
      <c r="G167" s="87">
        <v>0</v>
      </c>
      <c r="H167" s="87">
        <f>C167-E167</f>
        <v>70300</v>
      </c>
      <c r="I167" s="134">
        <f>C167-D167</f>
        <v>0</v>
      </c>
      <c r="J167" s="22"/>
    </row>
    <row r="168" spans="1:10" x14ac:dyDescent="0.3">
      <c r="A168" s="15">
        <v>511</v>
      </c>
      <c r="B168" s="16" t="s">
        <v>92</v>
      </c>
      <c r="C168" s="88">
        <v>70300</v>
      </c>
      <c r="D168" s="88">
        <v>70300</v>
      </c>
      <c r="E168" s="88">
        <v>0</v>
      </c>
      <c r="F168" s="88">
        <f>D168-E168</f>
        <v>70300</v>
      </c>
      <c r="G168" s="88">
        <v>0</v>
      </c>
      <c r="H168" s="88">
        <f>C168-E168</f>
        <v>70300</v>
      </c>
      <c r="I168" s="79">
        <f>C168-D168</f>
        <v>0</v>
      </c>
      <c r="J168" s="22"/>
    </row>
    <row r="169" spans="1:10" ht="17.25" thickBot="1" x14ac:dyDescent="0.35">
      <c r="A169" s="61"/>
      <c r="B169" s="60"/>
      <c r="C169" s="59"/>
      <c r="D169" s="59"/>
      <c r="E169" s="59"/>
      <c r="F169" s="59"/>
      <c r="G169" s="59"/>
      <c r="H169" s="59"/>
      <c r="I169" s="44"/>
      <c r="J169" s="22"/>
    </row>
    <row r="170" spans="1:10" ht="21" thickBot="1" x14ac:dyDescent="0.35">
      <c r="A170" s="6"/>
      <c r="B170" s="5"/>
      <c r="C170" s="96">
        <v>3</v>
      </c>
      <c r="D170" s="96">
        <v>4</v>
      </c>
      <c r="E170" s="96">
        <v>5</v>
      </c>
      <c r="F170" s="97" t="s">
        <v>91</v>
      </c>
      <c r="G170" s="96">
        <v>8</v>
      </c>
      <c r="H170" s="97" t="s">
        <v>90</v>
      </c>
      <c r="I170" s="125" t="s">
        <v>89</v>
      </c>
      <c r="J170" s="138">
        <v>15</v>
      </c>
    </row>
    <row r="171" spans="1:10" ht="17.25" thickBot="1" x14ac:dyDescent="0.35">
      <c r="A171" s="53"/>
      <c r="B171" s="57" t="s">
        <v>62</v>
      </c>
      <c r="C171" s="58">
        <f>C154+C160+C166</f>
        <v>10524565</v>
      </c>
      <c r="D171" s="58">
        <f t="shared" ref="D171:J171" si="44">D154+D160+D166</f>
        <v>7483700</v>
      </c>
      <c r="E171" s="58">
        <f t="shared" si="44"/>
        <v>421930</v>
      </c>
      <c r="F171" s="58">
        <f t="shared" si="44"/>
        <v>7061770</v>
      </c>
      <c r="G171" s="58">
        <f t="shared" si="44"/>
        <v>4273033</v>
      </c>
      <c r="H171" s="58">
        <f t="shared" si="44"/>
        <v>10102635</v>
      </c>
      <c r="I171" s="131">
        <f t="shared" si="44"/>
        <v>3040865</v>
      </c>
      <c r="J171" s="142">
        <f t="shared" si="44"/>
        <v>148898</v>
      </c>
    </row>
    <row r="172" spans="1:10" x14ac:dyDescent="0.3">
      <c r="A172" s="6"/>
      <c r="B172" s="8"/>
      <c r="C172" s="26"/>
      <c r="D172" s="26"/>
      <c r="E172" s="26"/>
      <c r="F172" s="26"/>
      <c r="G172" s="26"/>
      <c r="H172" s="26"/>
      <c r="I172" s="27"/>
      <c r="J172" s="36"/>
    </row>
    <row r="173" spans="1:10" ht="17.25" thickBot="1" x14ac:dyDescent="0.35">
      <c r="A173" s="6"/>
      <c r="C173" s="27"/>
      <c r="D173" s="27"/>
      <c r="E173" s="27"/>
      <c r="F173" s="27"/>
      <c r="G173" s="27"/>
      <c r="H173" s="27"/>
      <c r="I173" s="27"/>
      <c r="J173" s="36"/>
    </row>
    <row r="174" spans="1:10" ht="17.25" thickBot="1" x14ac:dyDescent="0.35">
      <c r="A174" s="6"/>
      <c r="B174" s="110" t="s">
        <v>63</v>
      </c>
      <c r="C174" s="112" t="s">
        <v>169</v>
      </c>
      <c r="D174" s="113"/>
      <c r="E174" s="113"/>
      <c r="F174" s="113"/>
      <c r="G174" s="113"/>
      <c r="H174" s="113"/>
      <c r="I174" s="113"/>
      <c r="J174" s="113"/>
    </row>
    <row r="175" spans="1:10" ht="17.25" thickBot="1" x14ac:dyDescent="0.35">
      <c r="A175" s="6"/>
      <c r="B175" s="111"/>
      <c r="C175" s="99" t="s">
        <v>88</v>
      </c>
      <c r="D175" s="99" t="s">
        <v>87</v>
      </c>
      <c r="E175" s="99" t="s">
        <v>86</v>
      </c>
      <c r="F175" s="99" t="s">
        <v>85</v>
      </c>
      <c r="G175" s="99" t="s">
        <v>84</v>
      </c>
      <c r="H175" s="99" t="s">
        <v>83</v>
      </c>
      <c r="I175" s="135" t="s">
        <v>82</v>
      </c>
      <c r="J175" s="145" t="s">
        <v>81</v>
      </c>
    </row>
    <row r="176" spans="1:10" ht="19.5" thickBot="1" x14ac:dyDescent="0.35">
      <c r="A176" s="6"/>
      <c r="B176" s="9"/>
      <c r="C176" s="28"/>
      <c r="D176" s="28"/>
      <c r="E176" s="28"/>
      <c r="F176" s="28"/>
      <c r="G176" s="28"/>
      <c r="H176" s="28"/>
      <c r="I176" s="28"/>
      <c r="J176" s="146"/>
    </row>
    <row r="177" spans="1:10" ht="19.5" thickBot="1" x14ac:dyDescent="0.35">
      <c r="A177" s="6"/>
      <c r="B177" s="10" t="s">
        <v>64</v>
      </c>
      <c r="C177" s="29" t="e">
        <f>C147</f>
        <v>#REF!</v>
      </c>
      <c r="D177" s="29" t="e">
        <f t="shared" ref="D177:H177" si="45">D147</f>
        <v>#REF!</v>
      </c>
      <c r="E177" s="29" t="e">
        <f t="shared" si="45"/>
        <v>#REF!</v>
      </c>
      <c r="F177" s="29" t="e">
        <f t="shared" si="45"/>
        <v>#REF!</v>
      </c>
      <c r="G177" s="29" t="e">
        <f t="shared" si="45"/>
        <v>#REF!</v>
      </c>
      <c r="H177" s="29" t="e">
        <f t="shared" si="45"/>
        <v>#REF!</v>
      </c>
      <c r="I177" s="136" t="e">
        <f>I147</f>
        <v>#REF!</v>
      </c>
      <c r="J177" s="147" t="e">
        <f>J147</f>
        <v>#REF!</v>
      </c>
    </row>
    <row r="178" spans="1:10" ht="19.5" thickBot="1" x14ac:dyDescent="0.35">
      <c r="A178" s="6"/>
      <c r="B178" s="11"/>
      <c r="C178" s="30"/>
      <c r="D178" s="30"/>
      <c r="E178" s="30"/>
      <c r="F178" s="30"/>
      <c r="G178" s="30"/>
      <c r="H178" s="30"/>
      <c r="I178" s="28"/>
      <c r="J178" s="146"/>
    </row>
    <row r="179" spans="1:10" ht="19.5" thickBot="1" x14ac:dyDescent="0.35">
      <c r="A179" s="6"/>
      <c r="B179" s="12" t="s">
        <v>65</v>
      </c>
      <c r="C179" s="54">
        <f>C171</f>
        <v>10524565</v>
      </c>
      <c r="D179" s="54">
        <f t="shared" ref="D179:H179" si="46">D171</f>
        <v>7483700</v>
      </c>
      <c r="E179" s="54">
        <f t="shared" si="46"/>
        <v>421930</v>
      </c>
      <c r="F179" s="54">
        <f t="shared" si="46"/>
        <v>7061770</v>
      </c>
      <c r="G179" s="54">
        <f t="shared" si="46"/>
        <v>4273033</v>
      </c>
      <c r="H179" s="54">
        <f t="shared" si="46"/>
        <v>10102635</v>
      </c>
      <c r="I179" s="31">
        <f>I171</f>
        <v>3040865</v>
      </c>
      <c r="J179" s="148">
        <f>J171</f>
        <v>148898</v>
      </c>
    </row>
    <row r="180" spans="1:10" ht="19.5" thickBot="1" x14ac:dyDescent="0.35">
      <c r="A180" s="6"/>
      <c r="B180" s="11"/>
      <c r="C180" s="30"/>
      <c r="D180" s="30"/>
      <c r="E180" s="30"/>
      <c r="F180" s="30"/>
      <c r="G180" s="30"/>
      <c r="H180" s="30"/>
      <c r="I180" s="28"/>
      <c r="J180" s="146"/>
    </row>
    <row r="181" spans="1:10" ht="19.5" thickBot="1" x14ac:dyDescent="0.35">
      <c r="A181" s="6"/>
      <c r="B181" s="55" t="s">
        <v>66</v>
      </c>
      <c r="C181" s="56" t="e">
        <f>C177+C179</f>
        <v>#REF!</v>
      </c>
      <c r="D181" s="56" t="e">
        <f t="shared" ref="D181:H181" si="47">D177+D179</f>
        <v>#REF!</v>
      </c>
      <c r="E181" s="56" t="e">
        <f t="shared" si="47"/>
        <v>#REF!</v>
      </c>
      <c r="F181" s="56" t="e">
        <f t="shared" si="47"/>
        <v>#REF!</v>
      </c>
      <c r="G181" s="56" t="e">
        <f t="shared" si="47"/>
        <v>#REF!</v>
      </c>
      <c r="H181" s="56" t="e">
        <f t="shared" si="47"/>
        <v>#REF!</v>
      </c>
      <c r="I181" s="137" t="e">
        <f>I177+I179</f>
        <v>#REF!</v>
      </c>
      <c r="J181" s="149" t="e">
        <f>J177+J179</f>
        <v>#REF!</v>
      </c>
    </row>
  </sheetData>
  <mergeCells count="13">
    <mergeCell ref="A9:J10"/>
    <mergeCell ref="A151:J151"/>
    <mergeCell ref="A1:J2"/>
    <mergeCell ref="A3:J3"/>
    <mergeCell ref="A5:J5"/>
    <mergeCell ref="A6:A8"/>
    <mergeCell ref="B6:B8"/>
    <mergeCell ref="C6:J6"/>
    <mergeCell ref="A152:A153"/>
    <mergeCell ref="B152:B153"/>
    <mergeCell ref="C152:J152"/>
    <mergeCell ref="B174:B175"/>
    <mergeCell ref="C174:J17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AL 31 DE AGOSTO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pedro-asa@hotmail.com</dc:creator>
  <cp:lastModifiedBy>FUNCIONARIO PUBLICO</cp:lastModifiedBy>
  <dcterms:created xsi:type="dcterms:W3CDTF">2020-08-13T02:17:01Z</dcterms:created>
  <dcterms:modified xsi:type="dcterms:W3CDTF">2020-09-14T20:42:13Z</dcterms:modified>
</cp:coreProperties>
</file>