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E PLANIFICACIÓN\Documents\ISA Docs de Trabajo JEP 2\Colaboradores Docs Recib\Janibeth Loo\"/>
    </mc:Choice>
  </mc:AlternateContent>
  <bookViews>
    <workbookView xWindow="0" yWindow="0" windowWidth="18975" windowHeight="7455"/>
  </bookViews>
  <sheets>
    <sheet name="AGOSTO 2020" sheetId="1" r:id="rId1"/>
  </sheets>
  <definedNames>
    <definedName name="_xlnm._FilterDatabase" localSheetId="0" hidden="1">'AGOSTO 2020'!$A$35:$Q$111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3" i="1" l="1"/>
  <c r="E133" i="1"/>
  <c r="O85" i="1" l="1"/>
  <c r="F97" i="1" l="1"/>
  <c r="E117" i="1" l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16" i="1"/>
  <c r="F36" i="1"/>
  <c r="E4" i="1" l="1"/>
  <c r="F133" i="1" l="1"/>
  <c r="G133" i="1"/>
  <c r="H133" i="1"/>
  <c r="I133" i="1"/>
  <c r="J133" i="1"/>
  <c r="K133" i="1"/>
  <c r="M133" i="1"/>
  <c r="N133" i="1"/>
  <c r="O13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O110" i="1"/>
  <c r="Q110" i="1" s="1"/>
  <c r="O109" i="1"/>
  <c r="Q109" i="1" s="1"/>
  <c r="O106" i="1"/>
  <c r="Q106" i="1" s="1"/>
  <c r="O105" i="1"/>
  <c r="Q105" i="1" s="1"/>
  <c r="O104" i="1"/>
  <c r="Q104" i="1" s="1"/>
  <c r="O102" i="1"/>
  <c r="Q102" i="1" s="1"/>
  <c r="O101" i="1"/>
  <c r="Q101" i="1" s="1"/>
  <c r="O100" i="1"/>
  <c r="Q100" i="1" s="1"/>
  <c r="O98" i="1"/>
  <c r="Q98" i="1" s="1"/>
  <c r="O96" i="1"/>
  <c r="Q96" i="1" s="1"/>
  <c r="O95" i="1"/>
  <c r="Q95" i="1" s="1"/>
  <c r="O94" i="1"/>
  <c r="Q94" i="1" s="1"/>
  <c r="O93" i="1"/>
  <c r="Q93" i="1" s="1"/>
  <c r="O92" i="1"/>
  <c r="Q92" i="1" s="1"/>
  <c r="O91" i="1"/>
  <c r="O90" i="1"/>
  <c r="Q90" i="1" s="1"/>
  <c r="O89" i="1"/>
  <c r="Q89" i="1" s="1"/>
  <c r="O88" i="1"/>
  <c r="Q88" i="1" s="1"/>
  <c r="O87" i="1"/>
  <c r="Q87" i="1" s="1"/>
  <c r="O86" i="1"/>
  <c r="Q86" i="1" s="1"/>
  <c r="Q85" i="1"/>
  <c r="O84" i="1"/>
  <c r="Q84" i="1" s="1"/>
  <c r="Q83" i="1"/>
  <c r="O82" i="1"/>
  <c r="Q82" i="1" s="1"/>
  <c r="O81" i="1"/>
  <c r="Q81" i="1" s="1"/>
  <c r="O80" i="1"/>
  <c r="Q80" i="1" s="1"/>
  <c r="O79" i="1"/>
  <c r="Q79" i="1" s="1"/>
  <c r="O78" i="1"/>
  <c r="Q78" i="1" s="1"/>
  <c r="O77" i="1"/>
  <c r="Q77" i="1" s="1"/>
  <c r="O76" i="1"/>
  <c r="Q76" i="1" s="1"/>
  <c r="O75" i="1"/>
  <c r="Q75" i="1" s="1"/>
  <c r="O74" i="1"/>
  <c r="Q74" i="1" s="1"/>
  <c r="O73" i="1"/>
  <c r="Q73" i="1" s="1"/>
  <c r="O72" i="1"/>
  <c r="Q72" i="1" s="1"/>
  <c r="O71" i="1"/>
  <c r="Q71" i="1" s="1"/>
  <c r="O69" i="1"/>
  <c r="Q69" i="1" s="1"/>
  <c r="O68" i="1"/>
  <c r="Q68" i="1" s="1"/>
  <c r="O67" i="1"/>
  <c r="Q67" i="1" s="1"/>
  <c r="O66" i="1"/>
  <c r="Q66" i="1" s="1"/>
  <c r="O65" i="1"/>
  <c r="Q65" i="1" s="1"/>
  <c r="O64" i="1"/>
  <c r="Q64" i="1" s="1"/>
  <c r="O63" i="1"/>
  <c r="Q63" i="1" s="1"/>
  <c r="O62" i="1"/>
  <c r="Q62" i="1" s="1"/>
  <c r="O61" i="1"/>
  <c r="Q61" i="1" s="1"/>
  <c r="O60" i="1"/>
  <c r="Q60" i="1" s="1"/>
  <c r="O59" i="1"/>
  <c r="Q59" i="1" s="1"/>
  <c r="O58" i="1"/>
  <c r="Q58" i="1" s="1"/>
  <c r="O57" i="1"/>
  <c r="Q57" i="1" s="1"/>
  <c r="O56" i="1"/>
  <c r="Q56" i="1" s="1"/>
  <c r="O55" i="1"/>
  <c r="Q55" i="1" s="1"/>
  <c r="O54" i="1"/>
  <c r="Q54" i="1" s="1"/>
  <c r="O53" i="1"/>
  <c r="Q53" i="1" s="1"/>
  <c r="O52" i="1"/>
  <c r="Q52" i="1" s="1"/>
  <c r="O51" i="1"/>
  <c r="Q51" i="1" s="1"/>
  <c r="O50" i="1"/>
  <c r="O49" i="1"/>
  <c r="Q49" i="1" s="1"/>
  <c r="O48" i="1"/>
  <c r="Q48" i="1" s="1"/>
  <c r="O47" i="1"/>
  <c r="Q47" i="1" s="1"/>
  <c r="O46" i="1"/>
  <c r="Q46" i="1" s="1"/>
  <c r="O45" i="1"/>
  <c r="Q45" i="1" s="1"/>
  <c r="O44" i="1"/>
  <c r="Q44" i="1" s="1"/>
  <c r="O43" i="1"/>
  <c r="Q43" i="1" s="1"/>
  <c r="O42" i="1"/>
  <c r="Q42" i="1" s="1"/>
  <c r="O41" i="1"/>
  <c r="Q41" i="1" s="1"/>
  <c r="O40" i="1"/>
  <c r="Q40" i="1" s="1"/>
  <c r="O39" i="1"/>
  <c r="Q39" i="1" s="1"/>
  <c r="O38" i="1"/>
  <c r="Q38" i="1" s="1"/>
  <c r="O37" i="1"/>
  <c r="Q37" i="1" s="1"/>
  <c r="O36" i="1"/>
  <c r="G111" i="1"/>
  <c r="H111" i="1"/>
  <c r="I111" i="1"/>
  <c r="J111" i="1"/>
  <c r="K111" i="1"/>
  <c r="L111" i="1"/>
  <c r="M111" i="1"/>
  <c r="N111" i="1"/>
  <c r="P111" i="1"/>
  <c r="F31" i="1"/>
  <c r="G31" i="1"/>
  <c r="H31" i="1"/>
  <c r="I31" i="1"/>
  <c r="O111" i="1" l="1"/>
  <c r="Q111" i="1"/>
  <c r="E31" i="1" l="1"/>
  <c r="L31" i="1"/>
  <c r="J31" i="1" l="1"/>
  <c r="K31" i="1"/>
  <c r="M31" i="1"/>
  <c r="N31" i="1"/>
  <c r="O31" i="1"/>
  <c r="P31" i="1"/>
  <c r="F111" i="1" l="1"/>
</calcChain>
</file>

<file path=xl/sharedStrings.xml><?xml version="1.0" encoding="utf-8"?>
<sst xmlns="http://schemas.openxmlformats.org/spreadsheetml/2006/main" count="605" uniqueCount="91">
  <si>
    <t>MES</t>
  </si>
  <si>
    <t>REGIONAL</t>
  </si>
  <si>
    <t>AGENCIA</t>
  </si>
  <si>
    <t>RUBROS</t>
  </si>
  <si>
    <t>TOTAL</t>
  </si>
  <si>
    <t>AUTOFINANCIADO</t>
  </si>
  <si>
    <t>B.N.P</t>
  </si>
  <si>
    <t>B.D.A</t>
  </si>
  <si>
    <t>OTROS  /COOPERATIVA</t>
  </si>
  <si>
    <t>PRODUCTORES</t>
  </si>
  <si>
    <t>HECTAREAS</t>
  </si>
  <si>
    <t>SUMA ASEGURADA  B/.</t>
  </si>
  <si>
    <t>100% DE PRIMA  B/.</t>
  </si>
  <si>
    <t>50% PRIMA    B/.</t>
  </si>
  <si>
    <t>COBRADAS  (B/.)</t>
  </si>
  <si>
    <t xml:space="preserve">POR COBRAR         B/.             </t>
  </si>
  <si>
    <t>LOS SANTOS</t>
  </si>
  <si>
    <t>LAS TABLAS</t>
  </si>
  <si>
    <t>ARROZ COMERCIAL</t>
  </si>
  <si>
    <t>ÑAME</t>
  </si>
  <si>
    <t>HERRERA</t>
  </si>
  <si>
    <t>DAVID</t>
  </si>
  <si>
    <t>TOMATE DE MESA</t>
  </si>
  <si>
    <t>PAPA</t>
  </si>
  <si>
    <t>VERAGUAS</t>
  </si>
  <si>
    <t>MARIATO</t>
  </si>
  <si>
    <t>SANTIAGO</t>
  </si>
  <si>
    <t>CHEPO</t>
  </si>
  <si>
    <t>CAPIRA</t>
  </si>
  <si>
    <t>BOCAS DEL TORO</t>
  </si>
  <si>
    <t>CHANGUINOLA</t>
  </si>
  <si>
    <t>ESPECIE</t>
  </si>
  <si>
    <t>RUBRO</t>
  </si>
  <si>
    <t>COOP/OTROS</t>
  </si>
  <si>
    <t>PRODUCTORES ASEG</t>
  </si>
  <si>
    <t>CABEZAS</t>
  </si>
  <si>
    <t>BOVINO</t>
  </si>
  <si>
    <t>CEBA</t>
  </si>
  <si>
    <t>CHAME</t>
  </si>
  <si>
    <t>PEDASÍ</t>
  </si>
  <si>
    <t>TONOSÍ</t>
  </si>
  <si>
    <t>MACARACAS</t>
  </si>
  <si>
    <t>BUENA VISTA</t>
  </si>
  <si>
    <t>PALENQUE</t>
  </si>
  <si>
    <t>TERNERO LEVANTE</t>
  </si>
  <si>
    <t>SUMA ASEGURADA B/.</t>
  </si>
  <si>
    <t>100% PRIMA B/.</t>
  </si>
  <si>
    <t>50% DE PRIMA B/.</t>
  </si>
  <si>
    <t>COBRADAS B/.</t>
  </si>
  <si>
    <t>POR COBRAR B/.</t>
  </si>
  <si>
    <t>PANAMÁ OESTE</t>
  </si>
  <si>
    <t>VIENTRE DE LECHE</t>
  </si>
  <si>
    <t>VIENTRE DE CARNE</t>
  </si>
  <si>
    <t>CHITRÉ</t>
  </si>
  <si>
    <t>OCÚ</t>
  </si>
  <si>
    <t>COLÓN</t>
  </si>
  <si>
    <t>VIENTRE DE DOBLE PROPOSITO</t>
  </si>
  <si>
    <t>DARIÉN</t>
  </si>
  <si>
    <t>SANTA FÉ</t>
  </si>
  <si>
    <t>SONÁ</t>
  </si>
  <si>
    <t>COCLÉ</t>
  </si>
  <si>
    <t>PENONOMÉ</t>
  </si>
  <si>
    <t>CHIRIQUÍ GRANDE</t>
  </si>
  <si>
    <t>CHIRIQUÍ</t>
  </si>
  <si>
    <t>VOLCÁN</t>
  </si>
  <si>
    <t>TOLÉ</t>
  </si>
  <si>
    <t>PANAMÁ ESTE</t>
  </si>
  <si>
    <t>TORTÍ</t>
  </si>
  <si>
    <t>BOVINO/SUBASTA</t>
  </si>
  <si>
    <t>METETÍ</t>
  </si>
  <si>
    <t>BOTES Y MOTORES</t>
  </si>
  <si>
    <t>MAQUINARIA Y EQUIPO</t>
  </si>
  <si>
    <t>MICROFIANZAS</t>
  </si>
  <si>
    <t>UNIDADES</t>
  </si>
  <si>
    <t>PRIMA</t>
  </si>
  <si>
    <t>MES CORRIENTE</t>
  </si>
  <si>
    <t>PLÁTANO</t>
  </si>
  <si>
    <t>MAÍZ</t>
  </si>
  <si>
    <t>RESUMEN AGRÍCOLA FORESTAL AGOSTO 2020</t>
  </si>
  <si>
    <t>RESUMEN  DE SEGURO PECUARIO AGOSTO 2020</t>
  </si>
  <si>
    <t>AGOSTO</t>
  </si>
  <si>
    <t>ARROZ PARA SEMILLA</t>
  </si>
  <si>
    <t>CEBOLLA</t>
  </si>
  <si>
    <t>TONOSI</t>
  </si>
  <si>
    <t>BANANO</t>
  </si>
  <si>
    <t>EQUINO</t>
  </si>
  <si>
    <t>RÍO INDIO</t>
  </si>
  <si>
    <t>TRANSPORTE DE MAQUINARIA Y EQUIPO</t>
  </si>
  <si>
    <t>RESUMEN SEGURO COMPLEMENTARIO Y FIANZAS AGOSTO 2020</t>
  </si>
  <si>
    <t>TRANSPORTE PECUARIO</t>
  </si>
  <si>
    <t>SEMENTALES LECHE Y CARNE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</si>
</sst>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B/.&quot;* #,##0.00_-;\-&quot;B/.&quot;* #,##0.00_-;_-&quot;B/.&quot;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/>
    <xf numFmtId="4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3" xfId="0" applyFont="1" applyBorder="1"/>
    <xf numFmtId="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164" fontId="3" fillId="2" borderId="1" xfId="0" applyNumberFormat="1" applyFont="1" applyFill="1" applyBorder="1"/>
    <xf numFmtId="0" fontId="3" fillId="0" borderId="3" xfId="0" applyFont="1" applyBorder="1" applyAlignment="1">
      <alignment wrapText="1"/>
    </xf>
    <xf numFmtId="164" fontId="4" fillId="0" borderId="1" xfId="0" applyNumberFormat="1" applyFont="1" applyBorder="1"/>
    <xf numFmtId="4" fontId="3" fillId="2" borderId="1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2" fillId="0" borderId="0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0" xfId="0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3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0"/>
  <sheetViews>
    <sheetView tabSelected="1" topLeftCell="D1" zoomScale="90" zoomScaleNormal="90" workbookViewId="0">
      <selection activeCell="L134" sqref="L134"/>
    </sheetView>
  </sheetViews>
  <sheetFormatPr baseColWidth="10" defaultRowHeight="12.75" x14ac:dyDescent="0.2"/>
  <cols>
    <col min="1" max="1" width="11.42578125" style="29"/>
    <col min="2" max="2" width="14.140625" style="29" bestFit="1" customWidth="1"/>
    <col min="3" max="3" width="15" style="29" bestFit="1" customWidth="1"/>
    <col min="4" max="4" width="24.5703125" style="29" customWidth="1"/>
    <col min="5" max="5" width="25" style="37" bestFit="1" customWidth="1"/>
    <col min="6" max="10" width="11.42578125" style="37"/>
    <col min="11" max="11" width="11.5703125" style="37" bestFit="1" customWidth="1"/>
    <col min="12" max="12" width="16.85546875" style="29" bestFit="1" customWidth="1"/>
    <col min="13" max="13" width="15.7109375" style="28" bestFit="1" customWidth="1"/>
    <col min="14" max="14" width="14.140625" style="28" bestFit="1" customWidth="1"/>
    <col min="15" max="15" width="14.5703125" style="28" bestFit="1" customWidth="1"/>
    <col min="16" max="16" width="14.140625" style="28" bestFit="1" customWidth="1"/>
    <col min="17" max="17" width="13.7109375" style="28" bestFit="1" customWidth="1"/>
    <col min="18" max="16384" width="11.42578125" style="29"/>
  </cols>
  <sheetData>
    <row r="2" spans="1:16" x14ac:dyDescent="0.2">
      <c r="A2" s="24" t="s">
        <v>78</v>
      </c>
      <c r="B2" s="25"/>
      <c r="C2" s="25"/>
      <c r="D2" s="25"/>
      <c r="E2" s="26"/>
      <c r="F2" s="26"/>
      <c r="G2" s="26"/>
      <c r="H2" s="26"/>
      <c r="I2" s="26"/>
      <c r="J2" s="26"/>
      <c r="K2" s="26"/>
      <c r="L2" s="25"/>
      <c r="M2" s="27"/>
      <c r="N2" s="27"/>
      <c r="O2" s="27"/>
      <c r="P2" s="27"/>
    </row>
    <row r="3" spans="1:16" ht="38.25" x14ac:dyDescent="0.2">
      <c r="A3" s="30" t="s">
        <v>0</v>
      </c>
      <c r="B3" s="30" t="s">
        <v>1</v>
      </c>
      <c r="C3" s="30" t="s">
        <v>2</v>
      </c>
      <c r="D3" s="30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  <c r="L3" s="30" t="s">
        <v>11</v>
      </c>
      <c r="M3" s="32" t="s">
        <v>12</v>
      </c>
      <c r="N3" s="32" t="s">
        <v>13</v>
      </c>
      <c r="O3" s="32" t="s">
        <v>14</v>
      </c>
      <c r="P3" s="32" t="s">
        <v>15</v>
      </c>
    </row>
    <row r="4" spans="1:16" x14ac:dyDescent="0.2">
      <c r="A4" s="5" t="s">
        <v>80</v>
      </c>
      <c r="B4" s="5" t="s">
        <v>50</v>
      </c>
      <c r="C4" s="14" t="s">
        <v>28</v>
      </c>
      <c r="D4" s="15" t="s">
        <v>18</v>
      </c>
      <c r="E4" s="6">
        <f>F4+G4+H4+I4</f>
        <v>1</v>
      </c>
      <c r="F4" s="6">
        <v>0</v>
      </c>
      <c r="G4" s="6">
        <v>0</v>
      </c>
      <c r="H4" s="6">
        <v>0</v>
      </c>
      <c r="I4" s="6">
        <v>1</v>
      </c>
      <c r="J4" s="6">
        <v>1</v>
      </c>
      <c r="K4" s="16">
        <v>30</v>
      </c>
      <c r="L4" s="17">
        <v>51705</v>
      </c>
      <c r="M4" s="4">
        <v>3619.35</v>
      </c>
      <c r="N4" s="4">
        <v>1809.58</v>
      </c>
      <c r="O4" s="4">
        <v>0</v>
      </c>
      <c r="P4" s="4">
        <v>1809.68</v>
      </c>
    </row>
    <row r="5" spans="1:16" x14ac:dyDescent="0.2">
      <c r="A5" s="5" t="s">
        <v>80</v>
      </c>
      <c r="B5" s="5" t="s">
        <v>50</v>
      </c>
      <c r="C5" s="14" t="s">
        <v>38</v>
      </c>
      <c r="D5" s="15" t="s">
        <v>18</v>
      </c>
      <c r="E5" s="6">
        <f t="shared" ref="E5:E30" si="0">F5+G5+H5+I5</f>
        <v>2</v>
      </c>
      <c r="F5" s="6">
        <v>0</v>
      </c>
      <c r="G5" s="6">
        <v>0</v>
      </c>
      <c r="H5" s="6">
        <v>2</v>
      </c>
      <c r="I5" s="6">
        <v>0</v>
      </c>
      <c r="J5" s="6">
        <v>2</v>
      </c>
      <c r="K5" s="16">
        <v>91</v>
      </c>
      <c r="L5" s="17">
        <v>156838.5</v>
      </c>
      <c r="M5" s="4">
        <v>10978.7</v>
      </c>
      <c r="N5" s="4">
        <v>5489.35</v>
      </c>
      <c r="O5" s="4">
        <v>0</v>
      </c>
      <c r="P5" s="4">
        <v>5489.35</v>
      </c>
    </row>
    <row r="6" spans="1:16" x14ac:dyDescent="0.2">
      <c r="A6" s="5" t="s">
        <v>80</v>
      </c>
      <c r="B6" s="7" t="s">
        <v>66</v>
      </c>
      <c r="C6" s="14" t="s">
        <v>27</v>
      </c>
      <c r="D6" s="15" t="s">
        <v>18</v>
      </c>
      <c r="E6" s="6">
        <f t="shared" si="0"/>
        <v>15</v>
      </c>
      <c r="F6" s="6">
        <v>1</v>
      </c>
      <c r="G6" s="6">
        <v>1</v>
      </c>
      <c r="H6" s="6">
        <v>1</v>
      </c>
      <c r="I6" s="6">
        <v>12</v>
      </c>
      <c r="J6" s="6">
        <v>10</v>
      </c>
      <c r="K6" s="16">
        <v>745.02</v>
      </c>
      <c r="L6" s="17">
        <v>1373816.88</v>
      </c>
      <c r="M6" s="4">
        <v>96167.18</v>
      </c>
      <c r="N6" s="4">
        <v>48083.59</v>
      </c>
      <c r="O6" s="4">
        <v>24788.5</v>
      </c>
      <c r="P6" s="4">
        <v>23295.089999999997</v>
      </c>
    </row>
    <row r="7" spans="1:16" x14ac:dyDescent="0.2">
      <c r="A7" s="5" t="s">
        <v>80</v>
      </c>
      <c r="B7" s="7" t="s">
        <v>66</v>
      </c>
      <c r="C7" s="7" t="s">
        <v>67</v>
      </c>
      <c r="D7" s="18" t="s">
        <v>81</v>
      </c>
      <c r="E7" s="6">
        <f t="shared" si="0"/>
        <v>3</v>
      </c>
      <c r="F7" s="6">
        <v>3</v>
      </c>
      <c r="G7" s="6">
        <v>0</v>
      </c>
      <c r="H7" s="6">
        <v>0</v>
      </c>
      <c r="I7" s="6">
        <v>0</v>
      </c>
      <c r="J7" s="6">
        <v>1</v>
      </c>
      <c r="K7" s="16">
        <v>69</v>
      </c>
      <c r="L7" s="17">
        <v>136462.68</v>
      </c>
      <c r="M7" s="12">
        <v>9552.39</v>
      </c>
      <c r="N7" s="4">
        <v>4776.1899999999996</v>
      </c>
      <c r="O7" s="4">
        <v>0</v>
      </c>
      <c r="P7" s="4">
        <v>4776.1899999999996</v>
      </c>
    </row>
    <row r="8" spans="1:16" x14ac:dyDescent="0.2">
      <c r="A8" s="5" t="s">
        <v>80</v>
      </c>
      <c r="B8" s="5" t="s">
        <v>63</v>
      </c>
      <c r="C8" s="5" t="s">
        <v>65</v>
      </c>
      <c r="D8" s="20" t="s">
        <v>18</v>
      </c>
      <c r="E8" s="6">
        <f t="shared" si="0"/>
        <v>1</v>
      </c>
      <c r="F8" s="6">
        <v>0</v>
      </c>
      <c r="G8" s="6">
        <v>0</v>
      </c>
      <c r="H8" s="6">
        <v>1</v>
      </c>
      <c r="I8" s="6">
        <v>0</v>
      </c>
      <c r="J8" s="6">
        <v>1</v>
      </c>
      <c r="K8" s="16">
        <v>7</v>
      </c>
      <c r="L8" s="21">
        <v>13650</v>
      </c>
      <c r="M8" s="12">
        <v>887.25</v>
      </c>
      <c r="N8" s="4">
        <v>443.63</v>
      </c>
      <c r="O8" s="4">
        <v>0</v>
      </c>
      <c r="P8" s="4">
        <v>443.63</v>
      </c>
    </row>
    <row r="9" spans="1:16" x14ac:dyDescent="0.2">
      <c r="A9" s="5" t="s">
        <v>80</v>
      </c>
      <c r="B9" s="5" t="s">
        <v>63</v>
      </c>
      <c r="C9" s="14" t="s">
        <v>21</v>
      </c>
      <c r="D9" s="18" t="s">
        <v>18</v>
      </c>
      <c r="E9" s="6">
        <f t="shared" si="0"/>
        <v>40</v>
      </c>
      <c r="F9" s="6">
        <v>6</v>
      </c>
      <c r="G9" s="6">
        <v>0</v>
      </c>
      <c r="H9" s="6">
        <v>20</v>
      </c>
      <c r="I9" s="6">
        <v>14</v>
      </c>
      <c r="J9" s="6">
        <v>40</v>
      </c>
      <c r="K9" s="16">
        <v>621.4</v>
      </c>
      <c r="L9" s="17">
        <v>1211730</v>
      </c>
      <c r="M9" s="12">
        <v>74820.53</v>
      </c>
      <c r="N9" s="4">
        <v>37410.26</v>
      </c>
      <c r="O9" s="4">
        <v>7597.83</v>
      </c>
      <c r="P9" s="4">
        <v>29812.43</v>
      </c>
    </row>
    <row r="10" spans="1:16" x14ac:dyDescent="0.2">
      <c r="A10" s="5" t="s">
        <v>80</v>
      </c>
      <c r="B10" s="5" t="s">
        <v>63</v>
      </c>
      <c r="C10" s="14" t="s">
        <v>21</v>
      </c>
      <c r="D10" s="5" t="s">
        <v>76</v>
      </c>
      <c r="E10" s="6">
        <f t="shared" si="0"/>
        <v>1</v>
      </c>
      <c r="F10" s="6">
        <v>1</v>
      </c>
      <c r="G10" s="6">
        <v>0</v>
      </c>
      <c r="H10" s="6">
        <v>0</v>
      </c>
      <c r="I10" s="6">
        <v>0</v>
      </c>
      <c r="J10" s="6">
        <v>1</v>
      </c>
      <c r="K10" s="16">
        <v>20.9</v>
      </c>
      <c r="L10" s="17">
        <v>84383.12</v>
      </c>
      <c r="M10" s="4">
        <v>5906.82</v>
      </c>
      <c r="N10" s="4">
        <v>2953.41</v>
      </c>
      <c r="O10" s="4">
        <v>2953.41</v>
      </c>
      <c r="P10" s="4">
        <v>0</v>
      </c>
    </row>
    <row r="11" spans="1:16" x14ac:dyDescent="0.2">
      <c r="A11" s="5" t="s">
        <v>80</v>
      </c>
      <c r="B11" s="5" t="s">
        <v>63</v>
      </c>
      <c r="C11" s="14" t="s">
        <v>21</v>
      </c>
      <c r="D11" s="15" t="s">
        <v>22</v>
      </c>
      <c r="E11" s="6">
        <f t="shared" si="0"/>
        <v>2</v>
      </c>
      <c r="F11" s="6">
        <v>0</v>
      </c>
      <c r="G11" s="6">
        <v>0</v>
      </c>
      <c r="H11" s="6">
        <v>2</v>
      </c>
      <c r="I11" s="6">
        <v>0</v>
      </c>
      <c r="J11" s="6">
        <v>2</v>
      </c>
      <c r="K11" s="16">
        <v>0.46179999999999999</v>
      </c>
      <c r="L11" s="17">
        <v>9544.1</v>
      </c>
      <c r="M11" s="4">
        <v>477.2</v>
      </c>
      <c r="N11" s="4">
        <v>238.6</v>
      </c>
      <c r="O11" s="12">
        <v>0</v>
      </c>
      <c r="P11" s="12">
        <v>238.6</v>
      </c>
    </row>
    <row r="12" spans="1:16" x14ac:dyDescent="0.2">
      <c r="A12" s="5" t="s">
        <v>80</v>
      </c>
      <c r="B12" s="5" t="s">
        <v>63</v>
      </c>
      <c r="C12" s="5" t="s">
        <v>64</v>
      </c>
      <c r="D12" s="15" t="s">
        <v>82</v>
      </c>
      <c r="E12" s="6">
        <f t="shared" si="0"/>
        <v>2</v>
      </c>
      <c r="F12" s="6">
        <v>2</v>
      </c>
      <c r="G12" s="6">
        <v>0</v>
      </c>
      <c r="H12" s="6">
        <v>0</v>
      </c>
      <c r="I12" s="6">
        <v>0</v>
      </c>
      <c r="J12" s="6">
        <v>2</v>
      </c>
      <c r="K12" s="16">
        <v>4.2</v>
      </c>
      <c r="L12" s="17">
        <v>46552.59</v>
      </c>
      <c r="M12" s="4">
        <v>3424.94</v>
      </c>
      <c r="N12" s="4">
        <v>1712.47</v>
      </c>
      <c r="O12" s="4">
        <v>0</v>
      </c>
      <c r="P12" s="4">
        <v>1712.47</v>
      </c>
    </row>
    <row r="13" spans="1:16" x14ac:dyDescent="0.2">
      <c r="A13" s="5" t="s">
        <v>80</v>
      </c>
      <c r="B13" s="5" t="s">
        <v>63</v>
      </c>
      <c r="C13" s="5" t="s">
        <v>64</v>
      </c>
      <c r="D13" s="15" t="s">
        <v>23</v>
      </c>
      <c r="E13" s="6">
        <f t="shared" si="0"/>
        <v>3</v>
      </c>
      <c r="F13" s="6">
        <v>1</v>
      </c>
      <c r="G13" s="6">
        <v>0</v>
      </c>
      <c r="H13" s="6">
        <v>2</v>
      </c>
      <c r="I13" s="6">
        <v>0</v>
      </c>
      <c r="J13" s="6">
        <v>3</v>
      </c>
      <c r="K13" s="16">
        <v>10.4</v>
      </c>
      <c r="L13" s="17">
        <v>120242.3</v>
      </c>
      <c r="M13" s="4">
        <v>8255.1</v>
      </c>
      <c r="N13" s="4">
        <v>4127.55</v>
      </c>
      <c r="O13" s="4">
        <v>3676.64</v>
      </c>
      <c r="P13" s="4">
        <v>450.91</v>
      </c>
    </row>
    <row r="14" spans="1:16" x14ac:dyDescent="0.2">
      <c r="A14" s="5" t="s">
        <v>80</v>
      </c>
      <c r="B14" s="7" t="s">
        <v>66</v>
      </c>
      <c r="C14" s="7" t="s">
        <v>67</v>
      </c>
      <c r="D14" s="18" t="s">
        <v>18</v>
      </c>
      <c r="E14" s="6">
        <f t="shared" si="0"/>
        <v>48</v>
      </c>
      <c r="F14" s="6">
        <v>7</v>
      </c>
      <c r="G14" s="6">
        <v>4</v>
      </c>
      <c r="H14" s="6">
        <v>6</v>
      </c>
      <c r="I14" s="6">
        <v>31</v>
      </c>
      <c r="J14" s="6">
        <v>22</v>
      </c>
      <c r="K14" s="16">
        <v>1678.9</v>
      </c>
      <c r="L14" s="17">
        <v>3095891.6</v>
      </c>
      <c r="M14" s="12">
        <v>216712.41</v>
      </c>
      <c r="N14" s="4">
        <v>108356.21</v>
      </c>
      <c r="O14" s="4">
        <v>85419.08</v>
      </c>
      <c r="P14" s="4">
        <v>22937.13</v>
      </c>
    </row>
    <row r="15" spans="1:16" x14ac:dyDescent="0.2">
      <c r="A15" s="5" t="s">
        <v>80</v>
      </c>
      <c r="B15" s="5" t="s">
        <v>16</v>
      </c>
      <c r="C15" s="5" t="s">
        <v>39</v>
      </c>
      <c r="D15" s="18" t="s">
        <v>18</v>
      </c>
      <c r="E15" s="13">
        <f t="shared" si="0"/>
        <v>23</v>
      </c>
      <c r="F15" s="13">
        <v>16</v>
      </c>
      <c r="G15" s="13">
        <v>0</v>
      </c>
      <c r="H15" s="13">
        <v>2</v>
      </c>
      <c r="I15" s="13">
        <v>5</v>
      </c>
      <c r="J15" s="13">
        <v>12</v>
      </c>
      <c r="K15" s="16">
        <v>743.4</v>
      </c>
      <c r="L15" s="17">
        <v>1309499.1000000001</v>
      </c>
      <c r="M15" s="12">
        <v>97252.42</v>
      </c>
      <c r="N15" s="4">
        <v>48626.21</v>
      </c>
      <c r="O15" s="4">
        <v>48626.21</v>
      </c>
      <c r="P15" s="4">
        <v>0</v>
      </c>
    </row>
    <row r="16" spans="1:16" x14ac:dyDescent="0.2">
      <c r="A16" s="5" t="s">
        <v>80</v>
      </c>
      <c r="B16" s="14" t="s">
        <v>16</v>
      </c>
      <c r="C16" s="14" t="s">
        <v>17</v>
      </c>
      <c r="D16" s="18" t="s">
        <v>18</v>
      </c>
      <c r="E16" s="13">
        <f t="shared" si="0"/>
        <v>22</v>
      </c>
      <c r="F16" s="13">
        <v>15</v>
      </c>
      <c r="G16" s="13">
        <v>1</v>
      </c>
      <c r="H16" s="13">
        <v>1</v>
      </c>
      <c r="I16" s="13">
        <v>5</v>
      </c>
      <c r="J16" s="13">
        <v>11</v>
      </c>
      <c r="K16" s="16">
        <v>656.38</v>
      </c>
      <c r="L16" s="17">
        <v>1156213.3700000001</v>
      </c>
      <c r="M16" s="12">
        <v>83839.649999999994</v>
      </c>
      <c r="N16" s="4">
        <v>41919.824999999997</v>
      </c>
      <c r="O16" s="4">
        <v>41919.83</v>
      </c>
      <c r="P16" s="4">
        <v>0</v>
      </c>
    </row>
    <row r="17" spans="1:17" x14ac:dyDescent="0.2">
      <c r="A17" s="5" t="s">
        <v>80</v>
      </c>
      <c r="B17" s="5" t="s">
        <v>16</v>
      </c>
      <c r="C17" s="5" t="s">
        <v>40</v>
      </c>
      <c r="D17" s="18" t="s">
        <v>18</v>
      </c>
      <c r="E17" s="13">
        <f t="shared" si="0"/>
        <v>36</v>
      </c>
      <c r="F17" s="13">
        <v>24</v>
      </c>
      <c r="G17" s="13">
        <v>3</v>
      </c>
      <c r="H17" s="13">
        <v>6</v>
      </c>
      <c r="I17" s="13">
        <v>3</v>
      </c>
      <c r="J17" s="13">
        <v>23</v>
      </c>
      <c r="K17" s="16">
        <v>1031.0999999999999</v>
      </c>
      <c r="L17" s="17">
        <v>1816282.65</v>
      </c>
      <c r="M17" s="12">
        <v>131862.37</v>
      </c>
      <c r="N17" s="4">
        <v>65931.184999999998</v>
      </c>
      <c r="O17" s="4">
        <v>65931.19</v>
      </c>
      <c r="P17" s="4">
        <v>0</v>
      </c>
    </row>
    <row r="18" spans="1:17" x14ac:dyDescent="0.2">
      <c r="A18" s="5" t="s">
        <v>80</v>
      </c>
      <c r="B18" s="14" t="s">
        <v>16</v>
      </c>
      <c r="C18" s="14" t="s">
        <v>17</v>
      </c>
      <c r="D18" s="5" t="s">
        <v>77</v>
      </c>
      <c r="E18" s="13">
        <f t="shared" si="0"/>
        <v>1</v>
      </c>
      <c r="F18" s="13">
        <v>1</v>
      </c>
      <c r="G18" s="13">
        <v>0</v>
      </c>
      <c r="H18" s="13">
        <v>0</v>
      </c>
      <c r="I18" s="13">
        <v>0</v>
      </c>
      <c r="J18" s="13">
        <v>1</v>
      </c>
      <c r="K18" s="16">
        <v>6.06</v>
      </c>
      <c r="L18" s="17">
        <v>10526.22</v>
      </c>
      <c r="M18" s="4">
        <v>736.84</v>
      </c>
      <c r="N18" s="4">
        <v>368.42</v>
      </c>
      <c r="O18" s="4">
        <v>368.42</v>
      </c>
      <c r="P18" s="4">
        <v>0</v>
      </c>
    </row>
    <row r="19" spans="1:17" x14ac:dyDescent="0.2">
      <c r="A19" s="5" t="s">
        <v>80</v>
      </c>
      <c r="B19" s="5" t="s">
        <v>20</v>
      </c>
      <c r="C19" s="5" t="s">
        <v>53</v>
      </c>
      <c r="D19" s="18" t="s">
        <v>18</v>
      </c>
      <c r="E19" s="13">
        <f t="shared" si="0"/>
        <v>6</v>
      </c>
      <c r="F19" s="13">
        <v>1</v>
      </c>
      <c r="G19" s="13">
        <v>0</v>
      </c>
      <c r="H19" s="13">
        <v>0</v>
      </c>
      <c r="I19" s="13">
        <v>5</v>
      </c>
      <c r="J19" s="13">
        <v>6</v>
      </c>
      <c r="K19" s="16">
        <v>62.47</v>
      </c>
      <c r="L19" s="17">
        <v>108879.67</v>
      </c>
      <c r="M19" s="12">
        <v>7781</v>
      </c>
      <c r="N19" s="4">
        <v>3890.5</v>
      </c>
      <c r="O19" s="4">
        <v>0</v>
      </c>
      <c r="P19" s="4">
        <v>3890.5</v>
      </c>
    </row>
    <row r="20" spans="1:17" x14ac:dyDescent="0.2">
      <c r="A20" s="5" t="s">
        <v>80</v>
      </c>
      <c r="B20" s="5" t="s">
        <v>20</v>
      </c>
      <c r="C20" s="5" t="s">
        <v>53</v>
      </c>
      <c r="D20" s="18" t="s">
        <v>81</v>
      </c>
      <c r="E20" s="13">
        <f t="shared" si="0"/>
        <v>4</v>
      </c>
      <c r="F20" s="13">
        <v>0</v>
      </c>
      <c r="G20" s="13">
        <v>0</v>
      </c>
      <c r="H20" s="13">
        <v>0</v>
      </c>
      <c r="I20" s="13">
        <v>4</v>
      </c>
      <c r="J20" s="13">
        <v>1</v>
      </c>
      <c r="K20" s="22">
        <v>45.3</v>
      </c>
      <c r="L20" s="19">
        <v>103521.84</v>
      </c>
      <c r="M20" s="12">
        <v>6211.31</v>
      </c>
      <c r="N20" s="12">
        <v>3105.66</v>
      </c>
      <c r="O20" s="12">
        <v>0</v>
      </c>
      <c r="P20" s="12">
        <v>3105.66</v>
      </c>
    </row>
    <row r="21" spans="1:17" x14ac:dyDescent="0.2">
      <c r="A21" s="5" t="s">
        <v>80</v>
      </c>
      <c r="B21" s="5" t="s">
        <v>20</v>
      </c>
      <c r="C21" s="5" t="s">
        <v>54</v>
      </c>
      <c r="D21" s="15" t="s">
        <v>18</v>
      </c>
      <c r="E21" s="13">
        <f t="shared" si="0"/>
        <v>9</v>
      </c>
      <c r="F21" s="13">
        <v>1</v>
      </c>
      <c r="G21" s="13">
        <v>0</v>
      </c>
      <c r="H21" s="13">
        <v>0</v>
      </c>
      <c r="I21" s="13">
        <v>8</v>
      </c>
      <c r="J21" s="13">
        <v>9</v>
      </c>
      <c r="K21" s="16">
        <v>432.7</v>
      </c>
      <c r="L21" s="17">
        <v>735216.69999999984</v>
      </c>
      <c r="M21" s="4">
        <v>51465.170000000006</v>
      </c>
      <c r="N21" s="4">
        <v>25732.585000000003</v>
      </c>
      <c r="O21" s="4">
        <v>25732.59</v>
      </c>
      <c r="P21" s="4">
        <v>0</v>
      </c>
    </row>
    <row r="22" spans="1:17" x14ac:dyDescent="0.2">
      <c r="A22" s="5" t="s">
        <v>80</v>
      </c>
      <c r="B22" s="5" t="s">
        <v>20</v>
      </c>
      <c r="C22" s="5" t="s">
        <v>54</v>
      </c>
      <c r="D22" s="15" t="s">
        <v>19</v>
      </c>
      <c r="E22" s="13">
        <f t="shared" si="0"/>
        <v>1</v>
      </c>
      <c r="F22" s="13">
        <v>0</v>
      </c>
      <c r="G22" s="13">
        <v>0</v>
      </c>
      <c r="H22" s="13">
        <v>1</v>
      </c>
      <c r="I22" s="13">
        <v>0</v>
      </c>
      <c r="J22" s="13">
        <v>1</v>
      </c>
      <c r="K22" s="16">
        <v>2.1</v>
      </c>
      <c r="L22" s="17">
        <v>8451.98</v>
      </c>
      <c r="M22" s="4">
        <v>676.16</v>
      </c>
      <c r="N22" s="4">
        <v>338.08</v>
      </c>
      <c r="O22" s="4">
        <v>338.08</v>
      </c>
      <c r="P22" s="4">
        <v>0</v>
      </c>
    </row>
    <row r="23" spans="1:17" x14ac:dyDescent="0.2">
      <c r="A23" s="5" t="s">
        <v>80</v>
      </c>
      <c r="B23" s="14" t="s">
        <v>24</v>
      </c>
      <c r="C23" s="14" t="s">
        <v>26</v>
      </c>
      <c r="D23" s="18" t="s">
        <v>18</v>
      </c>
      <c r="E23" s="13">
        <f t="shared" si="0"/>
        <v>10</v>
      </c>
      <c r="F23" s="13">
        <v>1</v>
      </c>
      <c r="G23" s="13">
        <v>1</v>
      </c>
      <c r="H23" s="13">
        <v>4</v>
      </c>
      <c r="I23" s="13">
        <v>4</v>
      </c>
      <c r="J23" s="13">
        <v>8</v>
      </c>
      <c r="K23" s="16">
        <v>218.5</v>
      </c>
      <c r="L23" s="17">
        <v>367080</v>
      </c>
      <c r="M23" s="12">
        <v>25695.599999999999</v>
      </c>
      <c r="N23" s="4">
        <v>12847.8</v>
      </c>
      <c r="O23" s="4">
        <v>2822.4</v>
      </c>
      <c r="P23" s="4">
        <v>10025.4</v>
      </c>
    </row>
    <row r="24" spans="1:17" x14ac:dyDescent="0.2">
      <c r="A24" s="5" t="s">
        <v>80</v>
      </c>
      <c r="B24" s="7" t="s">
        <v>24</v>
      </c>
      <c r="C24" s="7" t="s">
        <v>59</v>
      </c>
      <c r="D24" s="18" t="s">
        <v>18</v>
      </c>
      <c r="E24" s="13">
        <f t="shared" si="0"/>
        <v>2</v>
      </c>
      <c r="F24" s="13">
        <v>1</v>
      </c>
      <c r="G24" s="13">
        <v>0</v>
      </c>
      <c r="H24" s="13">
        <v>0</v>
      </c>
      <c r="I24" s="13">
        <v>1</v>
      </c>
      <c r="J24" s="13">
        <v>2</v>
      </c>
      <c r="K24" s="16">
        <v>91</v>
      </c>
      <c r="L24" s="17">
        <v>152880</v>
      </c>
      <c r="M24" s="12">
        <v>10701.6</v>
      </c>
      <c r="N24" s="4">
        <v>5350.8</v>
      </c>
      <c r="O24" s="4"/>
      <c r="P24" s="4">
        <v>5350.8</v>
      </c>
    </row>
    <row r="25" spans="1:17" x14ac:dyDescent="0.2">
      <c r="A25" s="5" t="s">
        <v>80</v>
      </c>
      <c r="B25" s="14" t="s">
        <v>24</v>
      </c>
      <c r="C25" s="14" t="s">
        <v>25</v>
      </c>
      <c r="D25" s="18" t="s">
        <v>18</v>
      </c>
      <c r="E25" s="13">
        <f t="shared" si="0"/>
        <v>3</v>
      </c>
      <c r="F25" s="13">
        <v>1</v>
      </c>
      <c r="G25" s="13">
        <v>0</v>
      </c>
      <c r="H25" s="13">
        <v>2</v>
      </c>
      <c r="I25" s="13">
        <v>0</v>
      </c>
      <c r="J25" s="13">
        <v>2</v>
      </c>
      <c r="K25" s="16">
        <v>31</v>
      </c>
      <c r="L25" s="17">
        <v>52080</v>
      </c>
      <c r="M25" s="12">
        <v>3645.6</v>
      </c>
      <c r="N25" s="4">
        <v>1822.8</v>
      </c>
      <c r="O25" s="4">
        <v>441.6</v>
      </c>
      <c r="P25" s="4">
        <v>1381.1999999999998</v>
      </c>
    </row>
    <row r="26" spans="1:17" x14ac:dyDescent="0.2">
      <c r="A26" s="5" t="s">
        <v>80</v>
      </c>
      <c r="B26" s="7" t="s">
        <v>57</v>
      </c>
      <c r="C26" s="7" t="s">
        <v>58</v>
      </c>
      <c r="D26" s="18" t="s">
        <v>18</v>
      </c>
      <c r="E26" s="13">
        <f t="shared" si="0"/>
        <v>24</v>
      </c>
      <c r="F26" s="13">
        <v>1</v>
      </c>
      <c r="G26" s="13">
        <v>0</v>
      </c>
      <c r="H26" s="13">
        <v>5</v>
      </c>
      <c r="I26" s="13">
        <v>18</v>
      </c>
      <c r="J26" s="13">
        <v>24</v>
      </c>
      <c r="K26" s="16">
        <v>559.42999999999995</v>
      </c>
      <c r="L26" s="17">
        <v>1031588.98</v>
      </c>
      <c r="M26" s="12">
        <v>72211.17</v>
      </c>
      <c r="N26" s="4">
        <v>36105.589999999997</v>
      </c>
      <c r="O26" s="4">
        <v>18996.05</v>
      </c>
      <c r="P26" s="4">
        <v>17109.54</v>
      </c>
    </row>
    <row r="27" spans="1:17" x14ac:dyDescent="0.2">
      <c r="A27" s="5" t="s">
        <v>80</v>
      </c>
      <c r="B27" s="7" t="s">
        <v>57</v>
      </c>
      <c r="C27" s="14" t="s">
        <v>69</v>
      </c>
      <c r="D27" s="18" t="s">
        <v>18</v>
      </c>
      <c r="E27" s="13">
        <f t="shared" si="0"/>
        <v>7</v>
      </c>
      <c r="F27" s="13">
        <v>1</v>
      </c>
      <c r="G27" s="13">
        <v>0</v>
      </c>
      <c r="H27" s="13">
        <v>0</v>
      </c>
      <c r="I27" s="13">
        <v>6</v>
      </c>
      <c r="J27" s="13">
        <v>7</v>
      </c>
      <c r="K27" s="16">
        <v>480.6</v>
      </c>
      <c r="L27" s="17">
        <v>886226.4</v>
      </c>
      <c r="M27" s="12">
        <v>63197.57</v>
      </c>
      <c r="N27" s="4">
        <v>31598.79</v>
      </c>
      <c r="O27" s="4">
        <v>27759.05</v>
      </c>
      <c r="P27" s="4">
        <v>3839.74</v>
      </c>
    </row>
    <row r="28" spans="1:17" x14ac:dyDescent="0.2">
      <c r="A28" s="5" t="s">
        <v>80</v>
      </c>
      <c r="B28" s="5" t="s">
        <v>60</v>
      </c>
      <c r="C28" s="5" t="s">
        <v>61</v>
      </c>
      <c r="D28" s="18" t="s">
        <v>18</v>
      </c>
      <c r="E28" s="6">
        <f t="shared" si="0"/>
        <v>103</v>
      </c>
      <c r="F28" s="6">
        <v>21</v>
      </c>
      <c r="G28" s="6">
        <v>2</v>
      </c>
      <c r="H28" s="6">
        <v>48</v>
      </c>
      <c r="I28" s="6">
        <v>32</v>
      </c>
      <c r="J28" s="6">
        <v>83</v>
      </c>
      <c r="K28" s="16">
        <v>1922.7</v>
      </c>
      <c r="L28" s="17">
        <v>3229367.3</v>
      </c>
      <c r="M28" s="12">
        <v>225847.56</v>
      </c>
      <c r="N28" s="4">
        <v>112923.78</v>
      </c>
      <c r="O28" s="4">
        <v>41679.89</v>
      </c>
      <c r="P28" s="4">
        <v>71243.89</v>
      </c>
    </row>
    <row r="29" spans="1:17" x14ac:dyDescent="0.2">
      <c r="A29" s="5" t="s">
        <v>80</v>
      </c>
      <c r="B29" s="14" t="s">
        <v>29</v>
      </c>
      <c r="C29" s="14" t="s">
        <v>30</v>
      </c>
      <c r="D29" s="23" t="s">
        <v>84</v>
      </c>
      <c r="E29" s="6">
        <f t="shared" si="0"/>
        <v>1</v>
      </c>
      <c r="F29" s="6">
        <v>1</v>
      </c>
      <c r="G29" s="6">
        <v>0</v>
      </c>
      <c r="H29" s="6">
        <v>0</v>
      </c>
      <c r="I29" s="6">
        <v>0</v>
      </c>
      <c r="J29" s="6">
        <v>1</v>
      </c>
      <c r="K29" s="16">
        <v>0.61</v>
      </c>
      <c r="L29" s="17">
        <v>2221.62</v>
      </c>
      <c r="M29" s="4">
        <v>133.30000000000001</v>
      </c>
      <c r="N29" s="4">
        <v>66.650000000000006</v>
      </c>
      <c r="O29" s="4">
        <v>66.650000000000006</v>
      </c>
      <c r="P29" s="4">
        <v>0</v>
      </c>
    </row>
    <row r="30" spans="1:17" s="25" customFormat="1" x14ac:dyDescent="0.2">
      <c r="A30" s="5" t="s">
        <v>80</v>
      </c>
      <c r="B30" s="5" t="s">
        <v>29</v>
      </c>
      <c r="C30" s="5" t="s">
        <v>62</v>
      </c>
      <c r="D30" s="5" t="s">
        <v>76</v>
      </c>
      <c r="E30" s="6">
        <f t="shared" si="0"/>
        <v>1</v>
      </c>
      <c r="F30" s="6">
        <v>0</v>
      </c>
      <c r="G30" s="6">
        <v>0</v>
      </c>
      <c r="H30" s="6">
        <v>1</v>
      </c>
      <c r="I30" s="6">
        <v>0</v>
      </c>
      <c r="J30" s="6">
        <v>1</v>
      </c>
      <c r="K30" s="16">
        <v>1</v>
      </c>
      <c r="L30" s="17">
        <v>5331.81</v>
      </c>
      <c r="M30" s="4">
        <v>319.91000000000003</v>
      </c>
      <c r="N30" s="4">
        <v>159.96</v>
      </c>
      <c r="O30" s="4">
        <v>0</v>
      </c>
      <c r="P30" s="4">
        <v>159.96</v>
      </c>
      <c r="Q30" s="27"/>
    </row>
    <row r="31" spans="1:17" s="25" customFormat="1" x14ac:dyDescent="0.2">
      <c r="A31" s="48" t="s">
        <v>4</v>
      </c>
      <c r="B31" s="48"/>
      <c r="C31" s="48"/>
      <c r="D31" s="48"/>
      <c r="E31" s="33">
        <f>SUM(E4:E30)</f>
        <v>371</v>
      </c>
      <c r="F31" s="33">
        <f t="shared" ref="F31:P31" si="1">SUM(F4:F30)</f>
        <v>106</v>
      </c>
      <c r="G31" s="33">
        <f t="shared" si="1"/>
        <v>12</v>
      </c>
      <c r="H31" s="33">
        <f t="shared" si="1"/>
        <v>104</v>
      </c>
      <c r="I31" s="33">
        <f t="shared" si="1"/>
        <v>149</v>
      </c>
      <c r="J31" s="33">
        <f t="shared" si="1"/>
        <v>277</v>
      </c>
      <c r="K31" s="34">
        <f t="shared" si="1"/>
        <v>9562.6318000000028</v>
      </c>
      <c r="L31" s="35">
        <f>SUM(L4:L30)</f>
        <v>17276184.41</v>
      </c>
      <c r="M31" s="34">
        <f t="shared" si="1"/>
        <v>1212379.1000000001</v>
      </c>
      <c r="N31" s="34">
        <f t="shared" si="1"/>
        <v>606189.47499999998</v>
      </c>
      <c r="O31" s="34">
        <f t="shared" si="1"/>
        <v>399117.42000000004</v>
      </c>
      <c r="P31" s="34">
        <f t="shared" si="1"/>
        <v>207072.17</v>
      </c>
      <c r="Q31" s="27"/>
    </row>
    <row r="34" spans="1:17" x14ac:dyDescent="0.2">
      <c r="A34" s="38" t="s">
        <v>79</v>
      </c>
      <c r="B34" s="25"/>
      <c r="C34" s="25"/>
      <c r="D34" s="25"/>
      <c r="E34" s="26"/>
      <c r="F34" s="26"/>
      <c r="G34" s="26"/>
      <c r="H34" s="26"/>
      <c r="I34" s="26"/>
      <c r="J34" s="26"/>
      <c r="K34" s="26"/>
      <c r="L34" s="25"/>
      <c r="M34" s="27"/>
      <c r="N34" s="27"/>
      <c r="O34" s="27"/>
      <c r="P34" s="27"/>
      <c r="Q34" s="27"/>
    </row>
    <row r="35" spans="1:17" ht="25.5" x14ac:dyDescent="0.2">
      <c r="A35" s="30" t="s">
        <v>0</v>
      </c>
      <c r="B35" s="30" t="s">
        <v>1</v>
      </c>
      <c r="C35" s="30" t="s">
        <v>2</v>
      </c>
      <c r="D35" s="30" t="s">
        <v>31</v>
      </c>
      <c r="E35" s="31" t="s">
        <v>32</v>
      </c>
      <c r="F35" s="39" t="s">
        <v>4</v>
      </c>
      <c r="G35" s="39" t="s">
        <v>5</v>
      </c>
      <c r="H35" s="39" t="s">
        <v>6</v>
      </c>
      <c r="I35" s="39" t="s">
        <v>7</v>
      </c>
      <c r="J35" s="39" t="s">
        <v>33</v>
      </c>
      <c r="K35" s="39" t="s">
        <v>34</v>
      </c>
      <c r="L35" s="39" t="s">
        <v>35</v>
      </c>
      <c r="M35" s="32" t="s">
        <v>45</v>
      </c>
      <c r="N35" s="32" t="s">
        <v>46</v>
      </c>
      <c r="O35" s="32" t="s">
        <v>47</v>
      </c>
      <c r="P35" s="32" t="s">
        <v>48</v>
      </c>
      <c r="Q35" s="32" t="s">
        <v>49</v>
      </c>
    </row>
    <row r="36" spans="1:17" x14ac:dyDescent="0.2">
      <c r="A36" s="3" t="s">
        <v>80</v>
      </c>
      <c r="B36" s="3" t="s">
        <v>50</v>
      </c>
      <c r="C36" s="3" t="s">
        <v>28</v>
      </c>
      <c r="D36" s="3" t="s">
        <v>36</v>
      </c>
      <c r="E36" s="3" t="s">
        <v>37</v>
      </c>
      <c r="F36" s="44">
        <f>G36+H36+I36+J36</f>
        <v>8</v>
      </c>
      <c r="G36" s="44">
        <v>8</v>
      </c>
      <c r="H36" s="44">
        <v>0</v>
      </c>
      <c r="I36" s="44">
        <v>0</v>
      </c>
      <c r="J36" s="44">
        <v>0</v>
      </c>
      <c r="K36" s="44">
        <v>5</v>
      </c>
      <c r="L36" s="44">
        <v>81</v>
      </c>
      <c r="M36" s="45">
        <v>46601</v>
      </c>
      <c r="N36" s="45">
        <v>1284.55</v>
      </c>
      <c r="O36" s="45">
        <f>N36/2</f>
        <v>642.27499999999998</v>
      </c>
      <c r="P36" s="45">
        <v>642.28</v>
      </c>
      <c r="Q36" s="45">
        <v>0</v>
      </c>
    </row>
    <row r="37" spans="1:17" x14ac:dyDescent="0.2">
      <c r="A37" s="3" t="s">
        <v>80</v>
      </c>
      <c r="B37" s="3" t="s">
        <v>50</v>
      </c>
      <c r="C37" s="3" t="s">
        <v>28</v>
      </c>
      <c r="D37" s="3" t="s">
        <v>36</v>
      </c>
      <c r="E37" s="3" t="s">
        <v>52</v>
      </c>
      <c r="F37" s="44">
        <f t="shared" ref="F37:F101" si="2">G37+H37+I37+J37</f>
        <v>4</v>
      </c>
      <c r="G37" s="44">
        <v>4</v>
      </c>
      <c r="H37" s="44">
        <v>0</v>
      </c>
      <c r="I37" s="44">
        <v>0</v>
      </c>
      <c r="J37" s="44">
        <v>0</v>
      </c>
      <c r="K37" s="44">
        <v>4</v>
      </c>
      <c r="L37" s="44">
        <v>14</v>
      </c>
      <c r="M37" s="45">
        <v>19000</v>
      </c>
      <c r="N37" s="45">
        <v>665</v>
      </c>
      <c r="O37" s="45">
        <f t="shared" ref="O37:O69" si="3">N37/2</f>
        <v>332.5</v>
      </c>
      <c r="P37" s="45">
        <v>332.5</v>
      </c>
      <c r="Q37" s="45">
        <f t="shared" ref="Q37:Q69" si="4">O37-P37</f>
        <v>0</v>
      </c>
    </row>
    <row r="38" spans="1:17" x14ac:dyDescent="0.2">
      <c r="A38" s="3" t="s">
        <v>80</v>
      </c>
      <c r="B38" s="3" t="s">
        <v>50</v>
      </c>
      <c r="C38" s="3" t="s">
        <v>28</v>
      </c>
      <c r="D38" s="3" t="s">
        <v>36</v>
      </c>
      <c r="E38" s="3" t="s">
        <v>90</v>
      </c>
      <c r="F38" s="44">
        <f t="shared" si="2"/>
        <v>6</v>
      </c>
      <c r="G38" s="44">
        <v>6</v>
      </c>
      <c r="H38" s="44">
        <v>0</v>
      </c>
      <c r="I38" s="44">
        <v>0</v>
      </c>
      <c r="J38" s="44">
        <v>0</v>
      </c>
      <c r="K38" s="44">
        <v>5</v>
      </c>
      <c r="L38" s="44">
        <v>6</v>
      </c>
      <c r="M38" s="45">
        <v>22000</v>
      </c>
      <c r="N38" s="45">
        <v>940</v>
      </c>
      <c r="O38" s="45">
        <f t="shared" si="3"/>
        <v>470</v>
      </c>
      <c r="P38" s="45">
        <v>470</v>
      </c>
      <c r="Q38" s="45">
        <f t="shared" si="4"/>
        <v>0</v>
      </c>
    </row>
    <row r="39" spans="1:17" x14ac:dyDescent="0.2">
      <c r="A39" s="3" t="s">
        <v>80</v>
      </c>
      <c r="B39" s="3" t="s">
        <v>50</v>
      </c>
      <c r="C39" s="3" t="s">
        <v>38</v>
      </c>
      <c r="D39" s="3" t="s">
        <v>36</v>
      </c>
      <c r="E39" s="3" t="s">
        <v>37</v>
      </c>
      <c r="F39" s="44">
        <f t="shared" si="2"/>
        <v>1</v>
      </c>
      <c r="G39" s="44">
        <v>0</v>
      </c>
      <c r="H39" s="44">
        <v>0</v>
      </c>
      <c r="I39" s="44">
        <v>1</v>
      </c>
      <c r="J39" s="44">
        <v>0</v>
      </c>
      <c r="K39" s="44">
        <v>1</v>
      </c>
      <c r="L39" s="44">
        <v>30</v>
      </c>
      <c r="M39" s="45">
        <v>18000</v>
      </c>
      <c r="N39" s="45">
        <v>945</v>
      </c>
      <c r="O39" s="45">
        <f t="shared" si="3"/>
        <v>472.5</v>
      </c>
      <c r="P39" s="45">
        <v>0</v>
      </c>
      <c r="Q39" s="45">
        <f t="shared" si="4"/>
        <v>472.5</v>
      </c>
    </row>
    <row r="40" spans="1:17" x14ac:dyDescent="0.2">
      <c r="A40" s="3" t="s">
        <v>80</v>
      </c>
      <c r="B40" s="3" t="s">
        <v>50</v>
      </c>
      <c r="C40" s="3" t="s">
        <v>38</v>
      </c>
      <c r="D40" s="3" t="s">
        <v>36</v>
      </c>
      <c r="E40" s="3" t="s">
        <v>44</v>
      </c>
      <c r="F40" s="44">
        <f t="shared" si="2"/>
        <v>1</v>
      </c>
      <c r="G40" s="44">
        <v>1</v>
      </c>
      <c r="H40" s="44">
        <v>0</v>
      </c>
      <c r="I40" s="44">
        <v>0</v>
      </c>
      <c r="J40" s="44">
        <v>0</v>
      </c>
      <c r="K40" s="44">
        <v>1</v>
      </c>
      <c r="L40" s="44">
        <v>4</v>
      </c>
      <c r="M40" s="45">
        <v>1600</v>
      </c>
      <c r="N40" s="45">
        <v>56</v>
      </c>
      <c r="O40" s="45">
        <f t="shared" si="3"/>
        <v>28</v>
      </c>
      <c r="P40" s="45">
        <v>28</v>
      </c>
      <c r="Q40" s="45">
        <f t="shared" si="4"/>
        <v>0</v>
      </c>
    </row>
    <row r="41" spans="1:17" x14ac:dyDescent="0.2">
      <c r="A41" s="3" t="s">
        <v>80</v>
      </c>
      <c r="B41" s="3" t="s">
        <v>50</v>
      </c>
      <c r="C41" s="3" t="s">
        <v>38</v>
      </c>
      <c r="D41" s="3" t="s">
        <v>36</v>
      </c>
      <c r="E41" s="3" t="s">
        <v>52</v>
      </c>
      <c r="F41" s="44">
        <f t="shared" si="2"/>
        <v>1</v>
      </c>
      <c r="G41" s="44">
        <v>1</v>
      </c>
      <c r="H41" s="44">
        <v>0</v>
      </c>
      <c r="I41" s="44">
        <v>0</v>
      </c>
      <c r="J41" s="44">
        <v>0</v>
      </c>
      <c r="K41" s="44">
        <v>1</v>
      </c>
      <c r="L41" s="44">
        <v>1</v>
      </c>
      <c r="M41" s="45">
        <v>1000</v>
      </c>
      <c r="N41" s="45">
        <v>35</v>
      </c>
      <c r="O41" s="45">
        <f t="shared" si="3"/>
        <v>17.5</v>
      </c>
      <c r="P41" s="45">
        <v>17.5</v>
      </c>
      <c r="Q41" s="45">
        <f t="shared" si="4"/>
        <v>0</v>
      </c>
    </row>
    <row r="42" spans="1:17" x14ac:dyDescent="0.2">
      <c r="A42" s="3" t="s">
        <v>80</v>
      </c>
      <c r="B42" s="3" t="s">
        <v>50</v>
      </c>
      <c r="C42" s="3" t="s">
        <v>38</v>
      </c>
      <c r="D42" s="3" t="s">
        <v>36</v>
      </c>
      <c r="E42" s="3" t="s">
        <v>90</v>
      </c>
      <c r="F42" s="44">
        <f t="shared" si="2"/>
        <v>4</v>
      </c>
      <c r="G42" s="44">
        <v>4</v>
      </c>
      <c r="H42" s="44">
        <v>0</v>
      </c>
      <c r="I42" s="44">
        <v>0</v>
      </c>
      <c r="J42" s="44">
        <v>0</v>
      </c>
      <c r="K42" s="44">
        <v>4</v>
      </c>
      <c r="L42" s="44">
        <v>4</v>
      </c>
      <c r="M42" s="45">
        <v>9500</v>
      </c>
      <c r="N42" s="45">
        <v>427</v>
      </c>
      <c r="O42" s="45">
        <f t="shared" si="3"/>
        <v>213.5</v>
      </c>
      <c r="P42" s="45">
        <v>213.5</v>
      </c>
      <c r="Q42" s="45">
        <f t="shared" si="4"/>
        <v>0</v>
      </c>
    </row>
    <row r="43" spans="1:17" x14ac:dyDescent="0.2">
      <c r="A43" s="3" t="s">
        <v>80</v>
      </c>
      <c r="B43" s="3" t="s">
        <v>55</v>
      </c>
      <c r="C43" s="3" t="s">
        <v>42</v>
      </c>
      <c r="D43" s="3" t="s">
        <v>36</v>
      </c>
      <c r="E43" s="3" t="s">
        <v>37</v>
      </c>
      <c r="F43" s="44">
        <f t="shared" si="2"/>
        <v>3</v>
      </c>
      <c r="G43" s="44">
        <v>1</v>
      </c>
      <c r="H43" s="44">
        <v>0</v>
      </c>
      <c r="I43" s="44">
        <v>2</v>
      </c>
      <c r="J43" s="44">
        <v>0</v>
      </c>
      <c r="K43" s="44">
        <v>3</v>
      </c>
      <c r="L43" s="44">
        <v>79</v>
      </c>
      <c r="M43" s="45">
        <v>51100</v>
      </c>
      <c r="N43" s="45">
        <v>2812.25</v>
      </c>
      <c r="O43" s="45">
        <f t="shared" si="3"/>
        <v>1406.125</v>
      </c>
      <c r="P43" s="45">
        <v>0</v>
      </c>
      <c r="Q43" s="45">
        <f t="shared" si="4"/>
        <v>1406.125</v>
      </c>
    </row>
    <row r="44" spans="1:17" x14ac:dyDescent="0.2">
      <c r="A44" s="3" t="s">
        <v>80</v>
      </c>
      <c r="B44" s="3" t="s">
        <v>55</v>
      </c>
      <c r="C44" s="3" t="s">
        <v>42</v>
      </c>
      <c r="D44" s="3" t="s">
        <v>36</v>
      </c>
      <c r="E44" s="3" t="s">
        <v>44</v>
      </c>
      <c r="F44" s="44">
        <f t="shared" si="2"/>
        <v>1</v>
      </c>
      <c r="G44" s="44">
        <v>1</v>
      </c>
      <c r="H44" s="44">
        <v>0</v>
      </c>
      <c r="I44" s="44">
        <v>0</v>
      </c>
      <c r="J44" s="44">
        <v>0</v>
      </c>
      <c r="K44" s="44">
        <v>1</v>
      </c>
      <c r="L44" s="44">
        <v>3</v>
      </c>
      <c r="M44" s="45">
        <v>1050</v>
      </c>
      <c r="N44" s="45">
        <v>36.75</v>
      </c>
      <c r="O44" s="45">
        <f t="shared" si="3"/>
        <v>18.375</v>
      </c>
      <c r="P44" s="45">
        <v>0</v>
      </c>
      <c r="Q44" s="45">
        <f t="shared" si="4"/>
        <v>18.375</v>
      </c>
    </row>
    <row r="45" spans="1:17" x14ac:dyDescent="0.2">
      <c r="A45" s="3" t="s">
        <v>80</v>
      </c>
      <c r="B45" s="3" t="s">
        <v>55</v>
      </c>
      <c r="C45" s="3" t="s">
        <v>42</v>
      </c>
      <c r="D45" s="3" t="s">
        <v>36</v>
      </c>
      <c r="E45" s="3" t="s">
        <v>52</v>
      </c>
      <c r="F45" s="44">
        <f t="shared" si="2"/>
        <v>2</v>
      </c>
      <c r="G45" s="44">
        <v>1</v>
      </c>
      <c r="H45" s="44">
        <v>0</v>
      </c>
      <c r="I45" s="44">
        <v>1</v>
      </c>
      <c r="J45" s="44">
        <v>0</v>
      </c>
      <c r="K45" s="44">
        <v>2</v>
      </c>
      <c r="L45" s="44">
        <v>13</v>
      </c>
      <c r="M45" s="45">
        <v>9500</v>
      </c>
      <c r="N45" s="45">
        <v>437.5</v>
      </c>
      <c r="O45" s="45">
        <f t="shared" si="3"/>
        <v>218.75</v>
      </c>
      <c r="P45" s="45">
        <v>0</v>
      </c>
      <c r="Q45" s="45">
        <f t="shared" si="4"/>
        <v>218.75</v>
      </c>
    </row>
    <row r="46" spans="1:17" x14ac:dyDescent="0.2">
      <c r="A46" s="3" t="s">
        <v>80</v>
      </c>
      <c r="B46" s="3" t="s">
        <v>55</v>
      </c>
      <c r="C46" s="3" t="s">
        <v>42</v>
      </c>
      <c r="D46" s="3" t="s">
        <v>36</v>
      </c>
      <c r="E46" s="3" t="s">
        <v>90</v>
      </c>
      <c r="F46" s="44">
        <f t="shared" si="2"/>
        <v>1</v>
      </c>
      <c r="G46" s="44">
        <v>1</v>
      </c>
      <c r="H46" s="44">
        <v>0</v>
      </c>
      <c r="I46" s="44">
        <v>0</v>
      </c>
      <c r="J46" s="44">
        <v>0</v>
      </c>
      <c r="K46" s="44">
        <v>1</v>
      </c>
      <c r="L46" s="44">
        <v>2</v>
      </c>
      <c r="M46" s="45">
        <v>4000</v>
      </c>
      <c r="N46" s="45">
        <v>180</v>
      </c>
      <c r="O46" s="45">
        <f t="shared" si="3"/>
        <v>90</v>
      </c>
      <c r="P46" s="45">
        <v>0</v>
      </c>
      <c r="Q46" s="45">
        <f t="shared" si="4"/>
        <v>90</v>
      </c>
    </row>
    <row r="47" spans="1:17" x14ac:dyDescent="0.2">
      <c r="A47" s="3" t="s">
        <v>80</v>
      </c>
      <c r="B47" s="3" t="s">
        <v>55</v>
      </c>
      <c r="C47" s="3" t="s">
        <v>86</v>
      </c>
      <c r="D47" s="3" t="s">
        <v>36</v>
      </c>
      <c r="E47" s="3" t="s">
        <v>37</v>
      </c>
      <c r="F47" s="44">
        <f t="shared" si="2"/>
        <v>1</v>
      </c>
      <c r="G47" s="44">
        <v>1</v>
      </c>
      <c r="H47" s="44">
        <v>0</v>
      </c>
      <c r="I47" s="44">
        <v>0</v>
      </c>
      <c r="J47" s="44">
        <v>0</v>
      </c>
      <c r="K47" s="44">
        <v>1</v>
      </c>
      <c r="L47" s="44">
        <v>4</v>
      </c>
      <c r="M47" s="45">
        <v>2168</v>
      </c>
      <c r="N47" s="45">
        <v>75.599999999999994</v>
      </c>
      <c r="O47" s="45">
        <f t="shared" si="3"/>
        <v>37.799999999999997</v>
      </c>
      <c r="P47" s="45">
        <v>37.799999999999997</v>
      </c>
      <c r="Q47" s="45">
        <f t="shared" si="4"/>
        <v>0</v>
      </c>
    </row>
    <row r="48" spans="1:17" x14ac:dyDescent="0.2">
      <c r="A48" s="3" t="s">
        <v>80</v>
      </c>
      <c r="B48" s="3" t="s">
        <v>55</v>
      </c>
      <c r="C48" s="3" t="s">
        <v>86</v>
      </c>
      <c r="D48" s="3" t="s">
        <v>36</v>
      </c>
      <c r="E48" s="3" t="s">
        <v>52</v>
      </c>
      <c r="F48" s="44">
        <f t="shared" si="2"/>
        <v>2</v>
      </c>
      <c r="G48" s="44">
        <v>1</v>
      </c>
      <c r="H48" s="44">
        <v>0</v>
      </c>
      <c r="I48" s="44">
        <v>1</v>
      </c>
      <c r="J48" s="44">
        <v>0</v>
      </c>
      <c r="K48" s="44">
        <v>2</v>
      </c>
      <c r="L48" s="44">
        <v>29</v>
      </c>
      <c r="M48" s="45">
        <v>42500</v>
      </c>
      <c r="N48" s="45">
        <v>3467.5</v>
      </c>
      <c r="O48" s="45">
        <f t="shared" si="3"/>
        <v>1733.75</v>
      </c>
      <c r="P48" s="45">
        <v>113.75</v>
      </c>
      <c r="Q48" s="45">
        <f t="shared" si="4"/>
        <v>1620</v>
      </c>
    </row>
    <row r="49" spans="1:17" x14ac:dyDescent="0.2">
      <c r="A49" s="3" t="s">
        <v>80</v>
      </c>
      <c r="B49" s="3" t="s">
        <v>55</v>
      </c>
      <c r="C49" s="3" t="s">
        <v>43</v>
      </c>
      <c r="D49" s="3" t="s">
        <v>36</v>
      </c>
      <c r="E49" s="3" t="s">
        <v>37</v>
      </c>
      <c r="F49" s="44">
        <f t="shared" si="2"/>
        <v>1</v>
      </c>
      <c r="G49" s="44">
        <v>1</v>
      </c>
      <c r="H49" s="44">
        <v>0</v>
      </c>
      <c r="I49" s="44">
        <v>0</v>
      </c>
      <c r="J49" s="44">
        <v>0</v>
      </c>
      <c r="K49" s="44">
        <v>1</v>
      </c>
      <c r="L49" s="44">
        <v>22</v>
      </c>
      <c r="M49" s="45">
        <v>8800</v>
      </c>
      <c r="N49" s="45">
        <v>154</v>
      </c>
      <c r="O49" s="45">
        <f t="shared" si="3"/>
        <v>77</v>
      </c>
      <c r="P49" s="45">
        <v>77</v>
      </c>
      <c r="Q49" s="45">
        <f t="shared" si="4"/>
        <v>0</v>
      </c>
    </row>
    <row r="50" spans="1:17" x14ac:dyDescent="0.2">
      <c r="A50" s="3" t="s">
        <v>80</v>
      </c>
      <c r="B50" s="3" t="s">
        <v>55</v>
      </c>
      <c r="C50" s="3" t="s">
        <v>43</v>
      </c>
      <c r="D50" s="3" t="s">
        <v>36</v>
      </c>
      <c r="E50" s="3" t="s">
        <v>44</v>
      </c>
      <c r="F50" s="44">
        <f t="shared" si="2"/>
        <v>1</v>
      </c>
      <c r="G50" s="44">
        <v>1</v>
      </c>
      <c r="H50" s="44">
        <v>0</v>
      </c>
      <c r="I50" s="44">
        <v>0</v>
      </c>
      <c r="J50" s="44">
        <v>0</v>
      </c>
      <c r="K50" s="44">
        <v>1</v>
      </c>
      <c r="L50" s="44">
        <v>18</v>
      </c>
      <c r="M50" s="45">
        <v>4500</v>
      </c>
      <c r="N50" s="45">
        <v>78.75</v>
      </c>
      <c r="O50" s="45">
        <f t="shared" si="3"/>
        <v>39.375</v>
      </c>
      <c r="P50" s="45">
        <v>39.380000000000003</v>
      </c>
      <c r="Q50" s="45">
        <v>0</v>
      </c>
    </row>
    <row r="51" spans="1:17" x14ac:dyDescent="0.2">
      <c r="A51" s="3" t="s">
        <v>80</v>
      </c>
      <c r="B51" s="3" t="s">
        <v>55</v>
      </c>
      <c r="C51" s="3" t="s">
        <v>43</v>
      </c>
      <c r="D51" s="3" t="s">
        <v>36</v>
      </c>
      <c r="E51" s="3" t="s">
        <v>52</v>
      </c>
      <c r="F51" s="44">
        <f t="shared" si="2"/>
        <v>1</v>
      </c>
      <c r="G51" s="44">
        <v>1</v>
      </c>
      <c r="H51" s="44">
        <v>0</v>
      </c>
      <c r="I51" s="44">
        <v>0</v>
      </c>
      <c r="J51" s="44">
        <v>0</v>
      </c>
      <c r="K51" s="44">
        <v>1</v>
      </c>
      <c r="L51" s="44">
        <v>1</v>
      </c>
      <c r="M51" s="45">
        <v>1000</v>
      </c>
      <c r="N51" s="45">
        <v>35</v>
      </c>
      <c r="O51" s="45">
        <f t="shared" si="3"/>
        <v>17.5</v>
      </c>
      <c r="P51" s="45">
        <v>17.5</v>
      </c>
      <c r="Q51" s="45">
        <f t="shared" si="4"/>
        <v>0</v>
      </c>
    </row>
    <row r="52" spans="1:17" x14ac:dyDescent="0.2">
      <c r="A52" s="3" t="s">
        <v>80</v>
      </c>
      <c r="B52" s="3" t="s">
        <v>55</v>
      </c>
      <c r="C52" s="3" t="s">
        <v>43</v>
      </c>
      <c r="D52" s="3" t="s">
        <v>36</v>
      </c>
      <c r="E52" s="3" t="s">
        <v>90</v>
      </c>
      <c r="F52" s="44">
        <f t="shared" si="2"/>
        <v>1</v>
      </c>
      <c r="G52" s="44">
        <v>1</v>
      </c>
      <c r="H52" s="44">
        <v>0</v>
      </c>
      <c r="I52" s="44">
        <v>0</v>
      </c>
      <c r="J52" s="44">
        <v>0</v>
      </c>
      <c r="K52" s="44">
        <v>1</v>
      </c>
      <c r="L52" s="44">
        <v>12</v>
      </c>
      <c r="M52" s="45">
        <v>21600</v>
      </c>
      <c r="N52" s="45">
        <v>486</v>
      </c>
      <c r="O52" s="45">
        <f t="shared" si="3"/>
        <v>243</v>
      </c>
      <c r="P52" s="45">
        <v>243</v>
      </c>
      <c r="Q52" s="45">
        <f t="shared" si="4"/>
        <v>0</v>
      </c>
    </row>
    <row r="53" spans="1:17" x14ac:dyDescent="0.2">
      <c r="A53" s="3" t="s">
        <v>80</v>
      </c>
      <c r="B53" s="3" t="s">
        <v>57</v>
      </c>
      <c r="C53" s="3" t="s">
        <v>58</v>
      </c>
      <c r="D53" s="3" t="s">
        <v>36</v>
      </c>
      <c r="E53" s="3" t="s">
        <v>37</v>
      </c>
      <c r="F53" s="44">
        <f t="shared" si="2"/>
        <v>2</v>
      </c>
      <c r="G53" s="44">
        <v>0</v>
      </c>
      <c r="H53" s="44">
        <v>0</v>
      </c>
      <c r="I53" s="44">
        <v>2</v>
      </c>
      <c r="J53" s="44">
        <v>0</v>
      </c>
      <c r="K53" s="44">
        <v>2</v>
      </c>
      <c r="L53" s="44">
        <v>110</v>
      </c>
      <c r="M53" s="45">
        <v>77000</v>
      </c>
      <c r="N53" s="45">
        <v>4042.5</v>
      </c>
      <c r="O53" s="45">
        <f t="shared" si="3"/>
        <v>2021.25</v>
      </c>
      <c r="P53" s="45">
        <v>0</v>
      </c>
      <c r="Q53" s="45">
        <f t="shared" si="4"/>
        <v>2021.25</v>
      </c>
    </row>
    <row r="54" spans="1:17" x14ac:dyDescent="0.2">
      <c r="A54" s="3" t="s">
        <v>80</v>
      </c>
      <c r="B54" s="3" t="s">
        <v>57</v>
      </c>
      <c r="C54" s="3" t="s">
        <v>58</v>
      </c>
      <c r="D54" s="3" t="s">
        <v>36</v>
      </c>
      <c r="E54" s="3" t="s">
        <v>52</v>
      </c>
      <c r="F54" s="44">
        <f t="shared" si="2"/>
        <v>4</v>
      </c>
      <c r="G54" s="44">
        <v>0</v>
      </c>
      <c r="H54" s="44">
        <v>0</v>
      </c>
      <c r="I54" s="44">
        <v>4</v>
      </c>
      <c r="J54" s="44">
        <v>0</v>
      </c>
      <c r="K54" s="44">
        <v>4</v>
      </c>
      <c r="L54" s="44">
        <v>50</v>
      </c>
      <c r="M54" s="45">
        <v>47500</v>
      </c>
      <c r="N54" s="45">
        <v>4987.5</v>
      </c>
      <c r="O54" s="45">
        <f t="shared" si="3"/>
        <v>2493.75</v>
      </c>
      <c r="P54" s="45">
        <v>0</v>
      </c>
      <c r="Q54" s="45">
        <f t="shared" si="4"/>
        <v>2493.75</v>
      </c>
    </row>
    <row r="55" spans="1:17" x14ac:dyDescent="0.2">
      <c r="A55" s="3" t="s">
        <v>80</v>
      </c>
      <c r="B55" s="3" t="s">
        <v>57</v>
      </c>
      <c r="C55" s="3" t="s">
        <v>58</v>
      </c>
      <c r="D55" s="3" t="s">
        <v>36</v>
      </c>
      <c r="E55" s="3" t="s">
        <v>90</v>
      </c>
      <c r="F55" s="44">
        <f t="shared" si="2"/>
        <v>1</v>
      </c>
      <c r="G55" s="44">
        <v>0</v>
      </c>
      <c r="H55" s="44">
        <v>0</v>
      </c>
      <c r="I55" s="44">
        <v>1</v>
      </c>
      <c r="J55" s="44">
        <v>0</v>
      </c>
      <c r="K55" s="44">
        <v>1</v>
      </c>
      <c r="L55" s="44">
        <v>1</v>
      </c>
      <c r="M55" s="45">
        <v>2000</v>
      </c>
      <c r="N55" s="45">
        <v>270</v>
      </c>
      <c r="O55" s="45">
        <f t="shared" si="3"/>
        <v>135</v>
      </c>
      <c r="P55" s="45">
        <v>0</v>
      </c>
      <c r="Q55" s="45">
        <f t="shared" si="4"/>
        <v>135</v>
      </c>
    </row>
    <row r="56" spans="1:17" x14ac:dyDescent="0.2">
      <c r="A56" s="3" t="s">
        <v>80</v>
      </c>
      <c r="B56" s="3" t="s">
        <v>57</v>
      </c>
      <c r="C56" s="3" t="s">
        <v>69</v>
      </c>
      <c r="D56" s="3" t="s">
        <v>36</v>
      </c>
      <c r="E56" s="3" t="s">
        <v>37</v>
      </c>
      <c r="F56" s="44">
        <f t="shared" si="2"/>
        <v>3</v>
      </c>
      <c r="G56" s="44">
        <v>0</v>
      </c>
      <c r="H56" s="44">
        <v>0</v>
      </c>
      <c r="I56" s="44">
        <v>3</v>
      </c>
      <c r="J56" s="44">
        <v>0</v>
      </c>
      <c r="K56" s="44">
        <v>3</v>
      </c>
      <c r="L56" s="44">
        <v>122</v>
      </c>
      <c r="M56" s="45">
        <v>71200</v>
      </c>
      <c r="N56" s="45">
        <v>3738</v>
      </c>
      <c r="O56" s="45">
        <f t="shared" si="3"/>
        <v>1869</v>
      </c>
      <c r="P56" s="45">
        <v>0</v>
      </c>
      <c r="Q56" s="45">
        <f t="shared" si="4"/>
        <v>1869</v>
      </c>
    </row>
    <row r="57" spans="1:17" x14ac:dyDescent="0.2">
      <c r="A57" s="3" t="s">
        <v>80</v>
      </c>
      <c r="B57" s="3" t="s">
        <v>57</v>
      </c>
      <c r="C57" s="3" t="s">
        <v>69</v>
      </c>
      <c r="D57" s="3" t="s">
        <v>36</v>
      </c>
      <c r="E57" s="3" t="s">
        <v>52</v>
      </c>
      <c r="F57" s="44">
        <f t="shared" si="2"/>
        <v>7</v>
      </c>
      <c r="G57" s="44">
        <v>0</v>
      </c>
      <c r="H57" s="44">
        <v>0</v>
      </c>
      <c r="I57" s="44">
        <v>7</v>
      </c>
      <c r="J57" s="44">
        <v>0</v>
      </c>
      <c r="K57" s="44">
        <v>7</v>
      </c>
      <c r="L57" s="44">
        <v>223</v>
      </c>
      <c r="M57" s="45">
        <v>210000</v>
      </c>
      <c r="N57" s="45">
        <v>20719.5</v>
      </c>
      <c r="O57" s="45">
        <f t="shared" si="3"/>
        <v>10359.75</v>
      </c>
      <c r="P57" s="45">
        <v>0</v>
      </c>
      <c r="Q57" s="45">
        <f t="shared" si="4"/>
        <v>10359.75</v>
      </c>
    </row>
    <row r="58" spans="1:17" x14ac:dyDescent="0.2">
      <c r="A58" s="3" t="s">
        <v>80</v>
      </c>
      <c r="B58" s="3" t="s">
        <v>57</v>
      </c>
      <c r="C58" s="3" t="s">
        <v>69</v>
      </c>
      <c r="D58" s="3" t="s">
        <v>36</v>
      </c>
      <c r="E58" s="3" t="s">
        <v>90</v>
      </c>
      <c r="F58" s="44">
        <f t="shared" si="2"/>
        <v>5</v>
      </c>
      <c r="G58" s="44">
        <v>0</v>
      </c>
      <c r="H58" s="44">
        <v>0</v>
      </c>
      <c r="I58" s="44">
        <v>5</v>
      </c>
      <c r="J58" s="44">
        <v>0</v>
      </c>
      <c r="K58" s="44">
        <v>5</v>
      </c>
      <c r="L58" s="44">
        <v>7</v>
      </c>
      <c r="M58" s="45">
        <v>14000</v>
      </c>
      <c r="N58" s="45">
        <v>1890</v>
      </c>
      <c r="O58" s="45">
        <f t="shared" si="3"/>
        <v>945</v>
      </c>
      <c r="P58" s="45">
        <v>0</v>
      </c>
      <c r="Q58" s="45">
        <f t="shared" si="4"/>
        <v>945</v>
      </c>
    </row>
    <row r="59" spans="1:17" x14ac:dyDescent="0.2">
      <c r="A59" s="3" t="s">
        <v>80</v>
      </c>
      <c r="B59" s="3" t="s">
        <v>63</v>
      </c>
      <c r="C59" s="3" t="s">
        <v>21</v>
      </c>
      <c r="D59" s="3" t="s">
        <v>36</v>
      </c>
      <c r="E59" s="3" t="s">
        <v>37</v>
      </c>
      <c r="F59" s="44">
        <f t="shared" si="2"/>
        <v>2</v>
      </c>
      <c r="G59" s="44">
        <v>0</v>
      </c>
      <c r="H59" s="44">
        <v>0</v>
      </c>
      <c r="I59" s="44">
        <v>2</v>
      </c>
      <c r="J59" s="44">
        <v>0</v>
      </c>
      <c r="K59" s="44">
        <v>2</v>
      </c>
      <c r="L59" s="44">
        <v>71</v>
      </c>
      <c r="M59" s="45">
        <v>39000</v>
      </c>
      <c r="N59" s="45">
        <v>2047.5</v>
      </c>
      <c r="O59" s="45">
        <f t="shared" si="3"/>
        <v>1023.75</v>
      </c>
      <c r="P59" s="45">
        <v>0</v>
      </c>
      <c r="Q59" s="45">
        <f t="shared" si="4"/>
        <v>1023.75</v>
      </c>
    </row>
    <row r="60" spans="1:17" x14ac:dyDescent="0.2">
      <c r="A60" s="3" t="s">
        <v>80</v>
      </c>
      <c r="B60" s="3" t="s">
        <v>63</v>
      </c>
      <c r="C60" s="3" t="s">
        <v>21</v>
      </c>
      <c r="D60" s="3" t="s">
        <v>36</v>
      </c>
      <c r="E60" s="3" t="s">
        <v>90</v>
      </c>
      <c r="F60" s="44">
        <f t="shared" si="2"/>
        <v>2</v>
      </c>
      <c r="G60" s="44">
        <v>1</v>
      </c>
      <c r="H60" s="44">
        <v>1</v>
      </c>
      <c r="I60" s="44">
        <v>0</v>
      </c>
      <c r="J60" s="44">
        <v>0</v>
      </c>
      <c r="K60" s="44">
        <v>2</v>
      </c>
      <c r="L60" s="44">
        <v>2</v>
      </c>
      <c r="M60" s="45">
        <v>5000</v>
      </c>
      <c r="N60" s="45">
        <v>224</v>
      </c>
      <c r="O60" s="45">
        <f t="shared" si="3"/>
        <v>112</v>
      </c>
      <c r="P60" s="45">
        <v>0</v>
      </c>
      <c r="Q60" s="45">
        <f t="shared" si="4"/>
        <v>112</v>
      </c>
    </row>
    <row r="61" spans="1:17" x14ac:dyDescent="0.2">
      <c r="A61" s="3" t="s">
        <v>80</v>
      </c>
      <c r="B61" s="3" t="s">
        <v>63</v>
      </c>
      <c r="C61" s="3" t="s">
        <v>65</v>
      </c>
      <c r="D61" s="3" t="s">
        <v>36</v>
      </c>
      <c r="E61" s="3" t="s">
        <v>52</v>
      </c>
      <c r="F61" s="44">
        <f t="shared" si="2"/>
        <v>1</v>
      </c>
      <c r="G61" s="44">
        <v>0</v>
      </c>
      <c r="H61" s="44">
        <v>0</v>
      </c>
      <c r="I61" s="44">
        <v>1</v>
      </c>
      <c r="J61" s="44">
        <v>0</v>
      </c>
      <c r="K61" s="44">
        <v>1</v>
      </c>
      <c r="L61" s="44">
        <v>11</v>
      </c>
      <c r="M61" s="45">
        <v>11500</v>
      </c>
      <c r="N61" s="45">
        <v>1155</v>
      </c>
      <c r="O61" s="45">
        <f t="shared" si="3"/>
        <v>577.5</v>
      </c>
      <c r="P61" s="45">
        <v>0</v>
      </c>
      <c r="Q61" s="45">
        <f t="shared" si="4"/>
        <v>577.5</v>
      </c>
    </row>
    <row r="62" spans="1:17" x14ac:dyDescent="0.2">
      <c r="A62" s="3" t="s">
        <v>80</v>
      </c>
      <c r="B62" s="3" t="s">
        <v>63</v>
      </c>
      <c r="C62" s="3" t="s">
        <v>65</v>
      </c>
      <c r="D62" s="3" t="s">
        <v>36</v>
      </c>
      <c r="E62" s="3" t="s">
        <v>90</v>
      </c>
      <c r="F62" s="44">
        <f t="shared" si="2"/>
        <v>1</v>
      </c>
      <c r="G62" s="44">
        <v>0</v>
      </c>
      <c r="H62" s="44">
        <v>1</v>
      </c>
      <c r="I62" s="44">
        <v>0</v>
      </c>
      <c r="J62" s="44">
        <v>0</v>
      </c>
      <c r="K62" s="44">
        <v>1</v>
      </c>
      <c r="L62" s="44">
        <v>1</v>
      </c>
      <c r="M62" s="45">
        <v>4400</v>
      </c>
      <c r="N62" s="45">
        <v>396</v>
      </c>
      <c r="O62" s="45">
        <f t="shared" si="3"/>
        <v>198</v>
      </c>
      <c r="P62" s="45">
        <v>0</v>
      </c>
      <c r="Q62" s="45">
        <f t="shared" si="4"/>
        <v>198</v>
      </c>
    </row>
    <row r="63" spans="1:17" x14ac:dyDescent="0.2">
      <c r="A63" s="3" t="s">
        <v>80</v>
      </c>
      <c r="B63" s="3" t="s">
        <v>63</v>
      </c>
      <c r="C63" s="3" t="s">
        <v>64</v>
      </c>
      <c r="D63" s="3" t="s">
        <v>36</v>
      </c>
      <c r="E63" s="3" t="s">
        <v>37</v>
      </c>
      <c r="F63" s="44">
        <f t="shared" si="2"/>
        <v>7</v>
      </c>
      <c r="G63" s="44">
        <v>0</v>
      </c>
      <c r="H63" s="44">
        <v>0</v>
      </c>
      <c r="I63" s="44">
        <v>7</v>
      </c>
      <c r="J63" s="44">
        <v>0</v>
      </c>
      <c r="K63" s="44">
        <v>7</v>
      </c>
      <c r="L63" s="44">
        <v>110</v>
      </c>
      <c r="M63" s="45">
        <v>57130</v>
      </c>
      <c r="N63" s="45">
        <v>2999.32</v>
      </c>
      <c r="O63" s="45">
        <f t="shared" si="3"/>
        <v>1499.66</v>
      </c>
      <c r="P63" s="45">
        <v>0</v>
      </c>
      <c r="Q63" s="45">
        <f t="shared" si="4"/>
        <v>1499.66</v>
      </c>
    </row>
    <row r="64" spans="1:17" x14ac:dyDescent="0.2">
      <c r="A64" s="3" t="s">
        <v>80</v>
      </c>
      <c r="B64" s="3" t="s">
        <v>63</v>
      </c>
      <c r="C64" s="3" t="s">
        <v>64</v>
      </c>
      <c r="D64" s="3" t="s">
        <v>36</v>
      </c>
      <c r="E64" s="3" t="s">
        <v>52</v>
      </c>
      <c r="F64" s="44">
        <f t="shared" si="2"/>
        <v>1</v>
      </c>
      <c r="G64" s="44">
        <v>0</v>
      </c>
      <c r="H64" s="44">
        <v>0</v>
      </c>
      <c r="I64" s="44">
        <v>1</v>
      </c>
      <c r="J64" s="44">
        <v>0</v>
      </c>
      <c r="K64" s="44">
        <v>1</v>
      </c>
      <c r="L64" s="44">
        <v>70</v>
      </c>
      <c r="M64" s="45">
        <v>66500</v>
      </c>
      <c r="N64" s="45">
        <v>5985</v>
      </c>
      <c r="O64" s="45">
        <f t="shared" si="3"/>
        <v>2992.5</v>
      </c>
      <c r="P64" s="45">
        <v>0</v>
      </c>
      <c r="Q64" s="45">
        <f t="shared" si="4"/>
        <v>2992.5</v>
      </c>
    </row>
    <row r="65" spans="1:17" x14ac:dyDescent="0.2">
      <c r="A65" s="3" t="s">
        <v>80</v>
      </c>
      <c r="B65" s="3" t="s">
        <v>63</v>
      </c>
      <c r="C65" s="3" t="s">
        <v>64</v>
      </c>
      <c r="D65" s="3" t="s">
        <v>36</v>
      </c>
      <c r="E65" s="3" t="s">
        <v>90</v>
      </c>
      <c r="F65" s="44">
        <f t="shared" si="2"/>
        <v>3</v>
      </c>
      <c r="G65" s="44">
        <v>0</v>
      </c>
      <c r="H65" s="44">
        <v>0</v>
      </c>
      <c r="I65" s="44">
        <v>3</v>
      </c>
      <c r="J65" s="44">
        <v>0</v>
      </c>
      <c r="K65" s="44">
        <v>1</v>
      </c>
      <c r="L65" s="44">
        <v>3</v>
      </c>
      <c r="M65" s="45">
        <v>6000</v>
      </c>
      <c r="N65" s="45">
        <v>810</v>
      </c>
      <c r="O65" s="45">
        <f t="shared" si="3"/>
        <v>405</v>
      </c>
      <c r="P65" s="45">
        <v>0</v>
      </c>
      <c r="Q65" s="45">
        <f t="shared" si="4"/>
        <v>405</v>
      </c>
    </row>
    <row r="66" spans="1:17" x14ac:dyDescent="0.2">
      <c r="A66" s="3" t="s">
        <v>80</v>
      </c>
      <c r="B66" s="3" t="s">
        <v>16</v>
      </c>
      <c r="C66" s="3" t="s">
        <v>17</v>
      </c>
      <c r="D66" s="3" t="s">
        <v>36</v>
      </c>
      <c r="E66" s="3" t="s">
        <v>37</v>
      </c>
      <c r="F66" s="44">
        <f t="shared" si="2"/>
        <v>2</v>
      </c>
      <c r="G66" s="44">
        <v>0</v>
      </c>
      <c r="H66" s="44">
        <v>0</v>
      </c>
      <c r="I66" s="44">
        <v>2</v>
      </c>
      <c r="J66" s="44">
        <v>0</v>
      </c>
      <c r="K66" s="44">
        <v>2</v>
      </c>
      <c r="L66" s="44">
        <v>45</v>
      </c>
      <c r="M66" s="45">
        <v>31500</v>
      </c>
      <c r="N66" s="45">
        <v>1102.5</v>
      </c>
      <c r="O66" s="45">
        <f t="shared" si="3"/>
        <v>551.25</v>
      </c>
      <c r="P66" s="45">
        <v>0</v>
      </c>
      <c r="Q66" s="45">
        <f t="shared" si="4"/>
        <v>551.25</v>
      </c>
    </row>
    <row r="67" spans="1:17" x14ac:dyDescent="0.2">
      <c r="A67" s="3" t="s">
        <v>80</v>
      </c>
      <c r="B67" s="3" t="s">
        <v>16</v>
      </c>
      <c r="C67" s="3" t="s">
        <v>17</v>
      </c>
      <c r="D67" s="3" t="s">
        <v>36</v>
      </c>
      <c r="E67" s="3" t="s">
        <v>51</v>
      </c>
      <c r="F67" s="44">
        <f t="shared" si="2"/>
        <v>1</v>
      </c>
      <c r="G67" s="44">
        <v>0</v>
      </c>
      <c r="H67" s="44">
        <v>0</v>
      </c>
      <c r="I67" s="44">
        <v>1</v>
      </c>
      <c r="J67" s="44">
        <v>0</v>
      </c>
      <c r="K67" s="44">
        <v>1</v>
      </c>
      <c r="L67" s="44">
        <v>2</v>
      </c>
      <c r="M67" s="45">
        <v>1400</v>
      </c>
      <c r="N67" s="45">
        <v>42</v>
      </c>
      <c r="O67" s="45">
        <f t="shared" si="3"/>
        <v>21</v>
      </c>
      <c r="P67" s="45">
        <v>0</v>
      </c>
      <c r="Q67" s="45">
        <f t="shared" si="4"/>
        <v>21</v>
      </c>
    </row>
    <row r="68" spans="1:17" x14ac:dyDescent="0.2">
      <c r="A68" s="3" t="s">
        <v>80</v>
      </c>
      <c r="B68" s="3" t="s">
        <v>16</v>
      </c>
      <c r="C68" s="3" t="s">
        <v>17</v>
      </c>
      <c r="D68" s="3" t="s">
        <v>36</v>
      </c>
      <c r="E68" s="3" t="s">
        <v>52</v>
      </c>
      <c r="F68" s="44">
        <f t="shared" si="2"/>
        <v>5</v>
      </c>
      <c r="G68" s="44">
        <v>0</v>
      </c>
      <c r="H68" s="44">
        <v>0</v>
      </c>
      <c r="I68" s="44">
        <v>5</v>
      </c>
      <c r="J68" s="44">
        <v>0</v>
      </c>
      <c r="K68" s="44">
        <v>3</v>
      </c>
      <c r="L68" s="44">
        <v>64</v>
      </c>
      <c r="M68" s="45">
        <v>63500</v>
      </c>
      <c r="N68" s="45">
        <v>6182.5</v>
      </c>
      <c r="O68" s="45">
        <f t="shared" si="3"/>
        <v>3091.25</v>
      </c>
      <c r="P68" s="45">
        <v>0</v>
      </c>
      <c r="Q68" s="45">
        <f t="shared" si="4"/>
        <v>3091.25</v>
      </c>
    </row>
    <row r="69" spans="1:17" x14ac:dyDescent="0.2">
      <c r="A69" s="3" t="s">
        <v>80</v>
      </c>
      <c r="B69" s="3" t="s">
        <v>16</v>
      </c>
      <c r="C69" s="3" t="s">
        <v>17</v>
      </c>
      <c r="D69" s="3" t="s">
        <v>36</v>
      </c>
      <c r="E69" s="3" t="s">
        <v>90</v>
      </c>
      <c r="F69" s="44">
        <f t="shared" si="2"/>
        <v>4</v>
      </c>
      <c r="G69" s="44">
        <v>4</v>
      </c>
      <c r="H69" s="44">
        <v>0</v>
      </c>
      <c r="I69" s="44">
        <v>0</v>
      </c>
      <c r="J69" s="44">
        <v>0</v>
      </c>
      <c r="K69" s="44">
        <v>4</v>
      </c>
      <c r="L69" s="44">
        <v>4</v>
      </c>
      <c r="M69" s="45">
        <v>13600</v>
      </c>
      <c r="N69" s="45">
        <v>751.5</v>
      </c>
      <c r="O69" s="45">
        <f t="shared" si="3"/>
        <v>375.75</v>
      </c>
      <c r="P69" s="45">
        <v>375.75</v>
      </c>
      <c r="Q69" s="45">
        <f t="shared" si="4"/>
        <v>0</v>
      </c>
    </row>
    <row r="70" spans="1:17" x14ac:dyDescent="0.2">
      <c r="A70" s="3" t="s">
        <v>80</v>
      </c>
      <c r="B70" s="2" t="s">
        <v>16</v>
      </c>
      <c r="C70" s="2" t="s">
        <v>17</v>
      </c>
      <c r="D70" s="3" t="s">
        <v>68</v>
      </c>
      <c r="E70" s="3" t="s">
        <v>90</v>
      </c>
      <c r="F70" s="44">
        <f t="shared" si="2"/>
        <v>7</v>
      </c>
      <c r="G70" s="44">
        <v>7</v>
      </c>
      <c r="H70" s="44">
        <v>0</v>
      </c>
      <c r="I70" s="44">
        <v>0</v>
      </c>
      <c r="J70" s="44">
        <v>0</v>
      </c>
      <c r="K70" s="44">
        <v>7</v>
      </c>
      <c r="L70" s="44">
        <v>7</v>
      </c>
      <c r="M70" s="45">
        <v>17500</v>
      </c>
      <c r="N70" s="45">
        <v>525</v>
      </c>
      <c r="O70" s="45">
        <v>0</v>
      </c>
      <c r="P70" s="45">
        <v>525</v>
      </c>
      <c r="Q70" s="45">
        <v>0</v>
      </c>
    </row>
    <row r="71" spans="1:17" x14ac:dyDescent="0.2">
      <c r="A71" s="3" t="s">
        <v>80</v>
      </c>
      <c r="B71" s="3" t="s">
        <v>16</v>
      </c>
      <c r="C71" s="3" t="s">
        <v>41</v>
      </c>
      <c r="D71" s="3" t="s">
        <v>36</v>
      </c>
      <c r="E71" s="3" t="s">
        <v>37</v>
      </c>
      <c r="F71" s="44">
        <f t="shared" si="2"/>
        <v>2</v>
      </c>
      <c r="G71" s="44">
        <v>1</v>
      </c>
      <c r="H71" s="44">
        <v>0</v>
      </c>
      <c r="I71" s="44">
        <v>1</v>
      </c>
      <c r="J71" s="44">
        <v>0</v>
      </c>
      <c r="K71" s="44">
        <v>2</v>
      </c>
      <c r="L71" s="44">
        <v>48</v>
      </c>
      <c r="M71" s="45">
        <v>30800</v>
      </c>
      <c r="N71" s="45">
        <v>1078</v>
      </c>
      <c r="O71" s="45">
        <f t="shared" ref="O71:O82" si="5">N71/2</f>
        <v>539</v>
      </c>
      <c r="P71" s="45">
        <v>84</v>
      </c>
      <c r="Q71" s="45">
        <f t="shared" ref="Q71:Q82" si="6">O71-P71</f>
        <v>455</v>
      </c>
    </row>
    <row r="72" spans="1:17" x14ac:dyDescent="0.2">
      <c r="A72" s="3" t="s">
        <v>80</v>
      </c>
      <c r="B72" s="3" t="s">
        <v>16</v>
      </c>
      <c r="C72" s="3" t="s">
        <v>41</v>
      </c>
      <c r="D72" s="3" t="s">
        <v>36</v>
      </c>
      <c r="E72" s="3" t="s">
        <v>52</v>
      </c>
      <c r="F72" s="44">
        <f t="shared" si="2"/>
        <v>1</v>
      </c>
      <c r="G72" s="44">
        <v>0</v>
      </c>
      <c r="H72" s="44">
        <v>0</v>
      </c>
      <c r="I72" s="44">
        <v>1</v>
      </c>
      <c r="J72" s="44">
        <v>0</v>
      </c>
      <c r="K72" s="44">
        <v>1</v>
      </c>
      <c r="L72" s="44">
        <v>20</v>
      </c>
      <c r="M72" s="45">
        <v>20000</v>
      </c>
      <c r="N72" s="45">
        <v>2100</v>
      </c>
      <c r="O72" s="45">
        <f t="shared" si="5"/>
        <v>1050</v>
      </c>
      <c r="P72" s="45">
        <v>0</v>
      </c>
      <c r="Q72" s="45">
        <f t="shared" si="6"/>
        <v>1050</v>
      </c>
    </row>
    <row r="73" spans="1:17" x14ac:dyDescent="0.2">
      <c r="A73" s="3" t="s">
        <v>80</v>
      </c>
      <c r="B73" s="3" t="s">
        <v>16</v>
      </c>
      <c r="C73" s="3" t="s">
        <v>41</v>
      </c>
      <c r="D73" s="3" t="s">
        <v>36</v>
      </c>
      <c r="E73" s="3" t="s">
        <v>90</v>
      </c>
      <c r="F73" s="44">
        <f t="shared" si="2"/>
        <v>1</v>
      </c>
      <c r="G73" s="44">
        <v>0</v>
      </c>
      <c r="H73" s="44">
        <v>0</v>
      </c>
      <c r="I73" s="44">
        <v>1</v>
      </c>
      <c r="J73" s="44">
        <v>0</v>
      </c>
      <c r="K73" s="44">
        <v>1</v>
      </c>
      <c r="L73" s="44">
        <v>1</v>
      </c>
      <c r="M73" s="45">
        <v>2000</v>
      </c>
      <c r="N73" s="45">
        <v>270</v>
      </c>
      <c r="O73" s="45">
        <f t="shared" si="5"/>
        <v>135</v>
      </c>
      <c r="P73" s="45">
        <v>0</v>
      </c>
      <c r="Q73" s="45">
        <f t="shared" si="6"/>
        <v>135</v>
      </c>
    </row>
    <row r="74" spans="1:17" x14ac:dyDescent="0.2">
      <c r="A74" s="3" t="s">
        <v>80</v>
      </c>
      <c r="B74" s="3" t="s">
        <v>16</v>
      </c>
      <c r="C74" s="2" t="s">
        <v>39</v>
      </c>
      <c r="D74" s="3" t="s">
        <v>36</v>
      </c>
      <c r="E74" s="3" t="s">
        <v>52</v>
      </c>
      <c r="F74" s="44">
        <f t="shared" si="2"/>
        <v>1</v>
      </c>
      <c r="G74" s="44">
        <v>0</v>
      </c>
      <c r="H74" s="44">
        <v>0</v>
      </c>
      <c r="I74" s="44">
        <v>1</v>
      </c>
      <c r="J74" s="44">
        <v>0</v>
      </c>
      <c r="K74" s="44">
        <v>1</v>
      </c>
      <c r="L74" s="44">
        <v>15</v>
      </c>
      <c r="M74" s="45">
        <v>12500</v>
      </c>
      <c r="N74" s="45">
        <v>1323</v>
      </c>
      <c r="O74" s="45">
        <f t="shared" si="5"/>
        <v>661.5</v>
      </c>
      <c r="P74" s="45">
        <v>0</v>
      </c>
      <c r="Q74" s="45">
        <f t="shared" si="6"/>
        <v>661.5</v>
      </c>
    </row>
    <row r="75" spans="1:17" x14ac:dyDescent="0.2">
      <c r="A75" s="3" t="s">
        <v>80</v>
      </c>
      <c r="B75" s="3" t="s">
        <v>16</v>
      </c>
      <c r="C75" s="2" t="s">
        <v>39</v>
      </c>
      <c r="D75" s="3" t="s">
        <v>36</v>
      </c>
      <c r="E75" s="3" t="s">
        <v>90</v>
      </c>
      <c r="F75" s="44">
        <f t="shared" si="2"/>
        <v>1</v>
      </c>
      <c r="G75" s="44">
        <v>0</v>
      </c>
      <c r="H75" s="44">
        <v>0</v>
      </c>
      <c r="I75" s="44">
        <v>1</v>
      </c>
      <c r="J75" s="44">
        <v>0</v>
      </c>
      <c r="K75" s="44">
        <v>1</v>
      </c>
      <c r="L75" s="44">
        <v>1</v>
      </c>
      <c r="M75" s="45">
        <v>1500</v>
      </c>
      <c r="N75" s="45">
        <v>202.5</v>
      </c>
      <c r="O75" s="45">
        <f t="shared" si="5"/>
        <v>101.25</v>
      </c>
      <c r="P75" s="45">
        <v>0</v>
      </c>
      <c r="Q75" s="45">
        <f t="shared" si="6"/>
        <v>101.25</v>
      </c>
    </row>
    <row r="76" spans="1:17" x14ac:dyDescent="0.2">
      <c r="A76" s="3" t="s">
        <v>80</v>
      </c>
      <c r="B76" s="3" t="s">
        <v>16</v>
      </c>
      <c r="C76" s="2" t="s">
        <v>40</v>
      </c>
      <c r="D76" s="3" t="s">
        <v>36</v>
      </c>
      <c r="E76" s="3" t="s">
        <v>37</v>
      </c>
      <c r="F76" s="44">
        <f t="shared" si="2"/>
        <v>5</v>
      </c>
      <c r="G76" s="44">
        <v>2</v>
      </c>
      <c r="H76" s="44">
        <v>0</v>
      </c>
      <c r="I76" s="44">
        <v>3</v>
      </c>
      <c r="J76" s="44">
        <v>0</v>
      </c>
      <c r="K76" s="44">
        <v>5</v>
      </c>
      <c r="L76" s="44">
        <v>123</v>
      </c>
      <c r="M76" s="45">
        <v>74550</v>
      </c>
      <c r="N76" s="45">
        <v>3007.38</v>
      </c>
      <c r="O76" s="45">
        <f t="shared" si="5"/>
        <v>1503.69</v>
      </c>
      <c r="P76" s="45">
        <v>294</v>
      </c>
      <c r="Q76" s="45">
        <f t="shared" si="6"/>
        <v>1209.69</v>
      </c>
    </row>
    <row r="77" spans="1:17" x14ac:dyDescent="0.2">
      <c r="A77" s="3" t="s">
        <v>80</v>
      </c>
      <c r="B77" s="3" t="s">
        <v>16</v>
      </c>
      <c r="C77" s="2" t="s">
        <v>40</v>
      </c>
      <c r="D77" s="3" t="s">
        <v>36</v>
      </c>
      <c r="E77" s="3" t="s">
        <v>51</v>
      </c>
      <c r="F77" s="44">
        <f t="shared" si="2"/>
        <v>2</v>
      </c>
      <c r="G77" s="44">
        <v>0</v>
      </c>
      <c r="H77" s="44">
        <v>0</v>
      </c>
      <c r="I77" s="44">
        <v>2</v>
      </c>
      <c r="J77" s="44">
        <v>0</v>
      </c>
      <c r="K77" s="44">
        <v>2</v>
      </c>
      <c r="L77" s="44">
        <v>15</v>
      </c>
      <c r="M77" s="45">
        <v>16000</v>
      </c>
      <c r="N77" s="45">
        <v>1440</v>
      </c>
      <c r="O77" s="45">
        <f t="shared" si="5"/>
        <v>720</v>
      </c>
      <c r="P77" s="45">
        <v>0</v>
      </c>
      <c r="Q77" s="45">
        <f t="shared" si="6"/>
        <v>720</v>
      </c>
    </row>
    <row r="78" spans="1:17" x14ac:dyDescent="0.2">
      <c r="A78" s="3" t="s">
        <v>80</v>
      </c>
      <c r="B78" s="3" t="s">
        <v>16</v>
      </c>
      <c r="C78" s="2" t="s">
        <v>40</v>
      </c>
      <c r="D78" s="3" t="s">
        <v>36</v>
      </c>
      <c r="E78" s="3" t="s">
        <v>52</v>
      </c>
      <c r="F78" s="44">
        <f t="shared" si="2"/>
        <v>1</v>
      </c>
      <c r="G78" s="44">
        <v>0</v>
      </c>
      <c r="H78" s="44">
        <v>0</v>
      </c>
      <c r="I78" s="44">
        <v>1</v>
      </c>
      <c r="J78" s="44">
        <v>0</v>
      </c>
      <c r="K78" s="44">
        <v>1</v>
      </c>
      <c r="L78" s="44">
        <v>20</v>
      </c>
      <c r="M78" s="45">
        <v>20000</v>
      </c>
      <c r="N78" s="45">
        <v>2100</v>
      </c>
      <c r="O78" s="45">
        <f t="shared" si="5"/>
        <v>1050</v>
      </c>
      <c r="P78" s="45">
        <v>0</v>
      </c>
      <c r="Q78" s="45">
        <f t="shared" si="6"/>
        <v>1050</v>
      </c>
    </row>
    <row r="79" spans="1:17" x14ac:dyDescent="0.2">
      <c r="A79" s="3" t="s">
        <v>80</v>
      </c>
      <c r="B79" s="3" t="s">
        <v>16</v>
      </c>
      <c r="C79" s="2" t="s">
        <v>40</v>
      </c>
      <c r="D79" s="3" t="s">
        <v>36</v>
      </c>
      <c r="E79" s="3" t="s">
        <v>90</v>
      </c>
      <c r="F79" s="44">
        <f t="shared" si="2"/>
        <v>2</v>
      </c>
      <c r="G79" s="44">
        <v>1</v>
      </c>
      <c r="H79" s="44">
        <v>0</v>
      </c>
      <c r="I79" s="44">
        <v>1</v>
      </c>
      <c r="J79" s="44">
        <v>0</v>
      </c>
      <c r="K79" s="44">
        <v>2</v>
      </c>
      <c r="L79" s="44">
        <v>2</v>
      </c>
      <c r="M79" s="45">
        <v>4500</v>
      </c>
      <c r="N79" s="45">
        <v>472.5</v>
      </c>
      <c r="O79" s="45">
        <f t="shared" si="5"/>
        <v>236.25</v>
      </c>
      <c r="P79" s="45">
        <v>33.75</v>
      </c>
      <c r="Q79" s="45">
        <f t="shared" si="6"/>
        <v>202.5</v>
      </c>
    </row>
    <row r="80" spans="1:17" x14ac:dyDescent="0.2">
      <c r="A80" s="3" t="s">
        <v>80</v>
      </c>
      <c r="B80" s="3" t="s">
        <v>66</v>
      </c>
      <c r="C80" s="3" t="s">
        <v>27</v>
      </c>
      <c r="D80" s="3" t="s">
        <v>36</v>
      </c>
      <c r="E80" s="3" t="s">
        <v>37</v>
      </c>
      <c r="F80" s="44">
        <f t="shared" si="2"/>
        <v>2</v>
      </c>
      <c r="G80" s="44">
        <v>0</v>
      </c>
      <c r="H80" s="44">
        <v>0</v>
      </c>
      <c r="I80" s="44">
        <v>2</v>
      </c>
      <c r="J80" s="44">
        <v>0</v>
      </c>
      <c r="K80" s="44">
        <v>2</v>
      </c>
      <c r="L80" s="44">
        <v>100</v>
      </c>
      <c r="M80" s="45">
        <v>58500</v>
      </c>
      <c r="N80" s="45">
        <v>3071.25</v>
      </c>
      <c r="O80" s="45">
        <f t="shared" si="5"/>
        <v>1535.625</v>
      </c>
      <c r="P80" s="45">
        <v>0</v>
      </c>
      <c r="Q80" s="45">
        <f t="shared" si="6"/>
        <v>1535.625</v>
      </c>
    </row>
    <row r="81" spans="1:17" x14ac:dyDescent="0.2">
      <c r="A81" s="3" t="s">
        <v>80</v>
      </c>
      <c r="B81" s="3" t="s">
        <v>66</v>
      </c>
      <c r="C81" s="3" t="s">
        <v>27</v>
      </c>
      <c r="D81" s="3" t="s">
        <v>36</v>
      </c>
      <c r="E81" s="3" t="s">
        <v>52</v>
      </c>
      <c r="F81" s="44">
        <f t="shared" si="2"/>
        <v>5</v>
      </c>
      <c r="G81" s="44">
        <v>2</v>
      </c>
      <c r="H81" s="44">
        <v>1</v>
      </c>
      <c r="I81" s="44">
        <v>2</v>
      </c>
      <c r="J81" s="44">
        <v>0</v>
      </c>
      <c r="K81" s="44">
        <v>5</v>
      </c>
      <c r="L81" s="44">
        <v>25</v>
      </c>
      <c r="M81" s="45">
        <v>34100</v>
      </c>
      <c r="N81" s="45">
        <v>1470</v>
      </c>
      <c r="O81" s="45">
        <f t="shared" si="5"/>
        <v>735</v>
      </c>
      <c r="P81" s="45">
        <v>222.63</v>
      </c>
      <c r="Q81" s="45">
        <f t="shared" si="6"/>
        <v>512.37</v>
      </c>
    </row>
    <row r="82" spans="1:17" x14ac:dyDescent="0.2">
      <c r="A82" s="3" t="s">
        <v>80</v>
      </c>
      <c r="B82" s="3" t="s">
        <v>66</v>
      </c>
      <c r="C82" s="3" t="s">
        <v>27</v>
      </c>
      <c r="D82" s="3" t="s">
        <v>36</v>
      </c>
      <c r="E82" s="3" t="s">
        <v>90</v>
      </c>
      <c r="F82" s="44">
        <f t="shared" si="2"/>
        <v>3</v>
      </c>
      <c r="G82" s="44">
        <v>2</v>
      </c>
      <c r="H82" s="44">
        <v>1</v>
      </c>
      <c r="I82" s="44">
        <v>0</v>
      </c>
      <c r="J82" s="44">
        <v>0</v>
      </c>
      <c r="K82" s="44">
        <v>3</v>
      </c>
      <c r="L82" s="44">
        <v>5</v>
      </c>
      <c r="M82" s="45">
        <v>20500</v>
      </c>
      <c r="N82" s="45">
        <v>922.5</v>
      </c>
      <c r="O82" s="45">
        <f t="shared" si="5"/>
        <v>461.25</v>
      </c>
      <c r="P82" s="45">
        <v>236.25</v>
      </c>
      <c r="Q82" s="45">
        <f t="shared" si="6"/>
        <v>225</v>
      </c>
    </row>
    <row r="83" spans="1:17" x14ac:dyDescent="0.2">
      <c r="A83" s="3" t="s">
        <v>80</v>
      </c>
      <c r="B83" s="3" t="s">
        <v>66</v>
      </c>
      <c r="C83" s="3" t="s">
        <v>27</v>
      </c>
      <c r="D83" s="3" t="s">
        <v>85</v>
      </c>
      <c r="E83" s="3" t="s">
        <v>85</v>
      </c>
      <c r="F83" s="44">
        <f t="shared" si="2"/>
        <v>2</v>
      </c>
      <c r="G83" s="44">
        <v>2</v>
      </c>
      <c r="H83" s="44">
        <v>0</v>
      </c>
      <c r="I83" s="44">
        <v>0</v>
      </c>
      <c r="J83" s="44">
        <v>0</v>
      </c>
      <c r="K83" s="44">
        <v>1</v>
      </c>
      <c r="L83" s="44">
        <v>2</v>
      </c>
      <c r="M83" s="45">
        <v>15000</v>
      </c>
      <c r="N83" s="45">
        <v>750</v>
      </c>
      <c r="O83" s="45">
        <v>0</v>
      </c>
      <c r="P83" s="45">
        <v>0</v>
      </c>
      <c r="Q83" s="45">
        <f>N83-P83</f>
        <v>750</v>
      </c>
    </row>
    <row r="84" spans="1:17" x14ac:dyDescent="0.2">
      <c r="A84" s="3" t="s">
        <v>80</v>
      </c>
      <c r="B84" s="3" t="s">
        <v>66</v>
      </c>
      <c r="C84" s="3" t="s">
        <v>67</v>
      </c>
      <c r="D84" s="3" t="s">
        <v>36</v>
      </c>
      <c r="E84" s="3" t="s">
        <v>37</v>
      </c>
      <c r="F84" s="44">
        <f t="shared" si="2"/>
        <v>1</v>
      </c>
      <c r="G84" s="47">
        <v>0</v>
      </c>
      <c r="H84" s="47">
        <v>0</v>
      </c>
      <c r="I84" s="47">
        <v>1</v>
      </c>
      <c r="J84" s="47">
        <v>0</v>
      </c>
      <c r="K84" s="47">
        <v>1</v>
      </c>
      <c r="L84" s="44">
        <v>150</v>
      </c>
      <c r="M84" s="45">
        <v>90000</v>
      </c>
      <c r="N84" s="45">
        <v>3150</v>
      </c>
      <c r="O84" s="45">
        <f t="shared" ref="O84:O98" si="7">N84/2</f>
        <v>1575</v>
      </c>
      <c r="P84" s="45">
        <v>0</v>
      </c>
      <c r="Q84" s="45">
        <f t="shared" ref="Q84:Q90" si="8">O84-P84</f>
        <v>1575</v>
      </c>
    </row>
    <row r="85" spans="1:17" x14ac:dyDescent="0.2">
      <c r="A85" s="3" t="s">
        <v>80</v>
      </c>
      <c r="B85" s="3" t="s">
        <v>66</v>
      </c>
      <c r="C85" s="3" t="s">
        <v>67</v>
      </c>
      <c r="D85" s="3" t="s">
        <v>36</v>
      </c>
      <c r="E85" s="3" t="s">
        <v>52</v>
      </c>
      <c r="F85" s="44">
        <f t="shared" si="2"/>
        <v>5</v>
      </c>
      <c r="G85" s="47">
        <v>0</v>
      </c>
      <c r="H85" s="47">
        <v>0</v>
      </c>
      <c r="I85" s="47">
        <v>5</v>
      </c>
      <c r="J85" s="47">
        <v>0</v>
      </c>
      <c r="K85" s="47">
        <v>5</v>
      </c>
      <c r="L85" s="44">
        <v>5</v>
      </c>
      <c r="M85" s="45">
        <v>136300</v>
      </c>
      <c r="N85" s="45">
        <v>14611.5</v>
      </c>
      <c r="O85" s="45">
        <f>N85/2</f>
        <v>7305.75</v>
      </c>
      <c r="P85" s="45">
        <v>0</v>
      </c>
      <c r="Q85" s="45">
        <f t="shared" si="8"/>
        <v>7305.75</v>
      </c>
    </row>
    <row r="86" spans="1:17" x14ac:dyDescent="0.2">
      <c r="A86" s="3" t="s">
        <v>80</v>
      </c>
      <c r="B86" s="3" t="s">
        <v>66</v>
      </c>
      <c r="C86" s="3" t="s">
        <v>67</v>
      </c>
      <c r="D86" s="3" t="s">
        <v>36</v>
      </c>
      <c r="E86" s="3" t="s">
        <v>90</v>
      </c>
      <c r="F86" s="44">
        <f t="shared" si="2"/>
        <v>3</v>
      </c>
      <c r="G86" s="47">
        <v>0</v>
      </c>
      <c r="H86" s="47">
        <v>0</v>
      </c>
      <c r="I86" s="47">
        <v>3</v>
      </c>
      <c r="J86" s="47">
        <v>0</v>
      </c>
      <c r="K86" s="47">
        <v>3</v>
      </c>
      <c r="L86" s="47">
        <v>3</v>
      </c>
      <c r="M86" s="45">
        <v>6000</v>
      </c>
      <c r="N86" s="45">
        <v>810</v>
      </c>
      <c r="O86" s="45">
        <f t="shared" si="7"/>
        <v>405</v>
      </c>
      <c r="P86" s="45">
        <v>0</v>
      </c>
      <c r="Q86" s="45">
        <f t="shared" si="8"/>
        <v>405</v>
      </c>
    </row>
    <row r="87" spans="1:17" x14ac:dyDescent="0.2">
      <c r="A87" s="3" t="s">
        <v>80</v>
      </c>
      <c r="B87" s="3" t="s">
        <v>24</v>
      </c>
      <c r="C87" s="3" t="s">
        <v>26</v>
      </c>
      <c r="D87" s="3" t="s">
        <v>36</v>
      </c>
      <c r="E87" s="3" t="s">
        <v>37</v>
      </c>
      <c r="F87" s="44">
        <f t="shared" si="2"/>
        <v>12</v>
      </c>
      <c r="G87" s="44">
        <v>1</v>
      </c>
      <c r="H87" s="44">
        <v>0</v>
      </c>
      <c r="I87" s="44">
        <v>11</v>
      </c>
      <c r="J87" s="44">
        <v>0</v>
      </c>
      <c r="K87" s="44">
        <v>12</v>
      </c>
      <c r="L87" s="44">
        <v>301</v>
      </c>
      <c r="M87" s="45">
        <v>122600</v>
      </c>
      <c r="N87" s="45">
        <v>7007.88</v>
      </c>
      <c r="O87" s="45">
        <f t="shared" si="7"/>
        <v>3503.94</v>
      </c>
      <c r="P87" s="45">
        <v>24.5</v>
      </c>
      <c r="Q87" s="45">
        <f t="shared" si="8"/>
        <v>3479.44</v>
      </c>
    </row>
    <row r="88" spans="1:17" x14ac:dyDescent="0.2">
      <c r="A88" s="3" t="s">
        <v>80</v>
      </c>
      <c r="B88" s="3" t="s">
        <v>24</v>
      </c>
      <c r="C88" s="3" t="s">
        <v>26</v>
      </c>
      <c r="D88" s="3" t="s">
        <v>36</v>
      </c>
      <c r="E88" s="3" t="s">
        <v>52</v>
      </c>
      <c r="F88" s="44">
        <f t="shared" si="2"/>
        <v>4</v>
      </c>
      <c r="G88" s="44">
        <v>3</v>
      </c>
      <c r="H88" s="44">
        <v>0</v>
      </c>
      <c r="I88" s="44">
        <v>1</v>
      </c>
      <c r="J88" s="44">
        <v>0</v>
      </c>
      <c r="K88" s="44">
        <v>3</v>
      </c>
      <c r="L88" s="44">
        <v>39</v>
      </c>
      <c r="M88" s="45">
        <v>29300</v>
      </c>
      <c r="N88" s="45">
        <v>1520.75</v>
      </c>
      <c r="O88" s="45">
        <f t="shared" si="7"/>
        <v>760.375</v>
      </c>
      <c r="P88" s="45">
        <v>287.88</v>
      </c>
      <c r="Q88" s="45">
        <f t="shared" si="8"/>
        <v>472.495</v>
      </c>
    </row>
    <row r="89" spans="1:17" x14ac:dyDescent="0.2">
      <c r="A89" s="3" t="s">
        <v>80</v>
      </c>
      <c r="B89" s="3" t="s">
        <v>24</v>
      </c>
      <c r="C89" s="3" t="s">
        <v>26</v>
      </c>
      <c r="D89" s="3" t="s">
        <v>36</v>
      </c>
      <c r="E89" s="3" t="s">
        <v>90</v>
      </c>
      <c r="F89" s="44">
        <f t="shared" si="2"/>
        <v>5</v>
      </c>
      <c r="G89" s="44">
        <v>4</v>
      </c>
      <c r="H89" s="44">
        <v>0</v>
      </c>
      <c r="I89" s="44">
        <v>1</v>
      </c>
      <c r="J89" s="44">
        <v>0</v>
      </c>
      <c r="K89" s="44">
        <v>4</v>
      </c>
      <c r="L89" s="44">
        <v>6</v>
      </c>
      <c r="M89" s="45">
        <v>14550</v>
      </c>
      <c r="N89" s="45">
        <v>789.75</v>
      </c>
      <c r="O89" s="45">
        <f t="shared" si="7"/>
        <v>394.875</v>
      </c>
      <c r="P89" s="45">
        <v>293.63</v>
      </c>
      <c r="Q89" s="45">
        <f t="shared" si="8"/>
        <v>101.245</v>
      </c>
    </row>
    <row r="90" spans="1:17" x14ac:dyDescent="0.2">
      <c r="A90" s="3" t="s">
        <v>80</v>
      </c>
      <c r="B90" s="3" t="s">
        <v>24</v>
      </c>
      <c r="C90" s="3" t="s">
        <v>25</v>
      </c>
      <c r="D90" s="3" t="s">
        <v>36</v>
      </c>
      <c r="E90" s="3" t="s">
        <v>90</v>
      </c>
      <c r="F90" s="44">
        <f t="shared" si="2"/>
        <v>1</v>
      </c>
      <c r="G90" s="44">
        <v>0</v>
      </c>
      <c r="H90" s="44">
        <v>0</v>
      </c>
      <c r="I90" s="44">
        <v>1</v>
      </c>
      <c r="J90" s="44">
        <v>0</v>
      </c>
      <c r="K90" s="44">
        <v>1</v>
      </c>
      <c r="L90" s="44">
        <v>3</v>
      </c>
      <c r="M90" s="45">
        <v>7200</v>
      </c>
      <c r="N90" s="45">
        <v>324</v>
      </c>
      <c r="O90" s="45">
        <f t="shared" si="7"/>
        <v>162</v>
      </c>
      <c r="P90" s="45">
        <v>0</v>
      </c>
      <c r="Q90" s="45">
        <f t="shared" si="8"/>
        <v>162</v>
      </c>
    </row>
    <row r="91" spans="1:17" x14ac:dyDescent="0.2">
      <c r="A91" s="3" t="s">
        <v>80</v>
      </c>
      <c r="B91" s="3" t="s">
        <v>24</v>
      </c>
      <c r="C91" s="3" t="s">
        <v>59</v>
      </c>
      <c r="D91" s="3" t="s">
        <v>36</v>
      </c>
      <c r="E91" s="3" t="s">
        <v>44</v>
      </c>
      <c r="F91" s="44">
        <f t="shared" si="2"/>
        <v>1</v>
      </c>
      <c r="G91" s="44">
        <v>1</v>
      </c>
      <c r="H91" s="44">
        <v>0</v>
      </c>
      <c r="I91" s="44">
        <v>0</v>
      </c>
      <c r="J91" s="44">
        <v>0</v>
      </c>
      <c r="K91" s="44">
        <v>1</v>
      </c>
      <c r="L91" s="44">
        <v>1</v>
      </c>
      <c r="M91" s="45">
        <v>250</v>
      </c>
      <c r="N91" s="45">
        <v>8.75</v>
      </c>
      <c r="O91" s="45">
        <f t="shared" si="7"/>
        <v>4.375</v>
      </c>
      <c r="P91" s="45">
        <v>4.38</v>
      </c>
      <c r="Q91" s="45">
        <v>0</v>
      </c>
    </row>
    <row r="92" spans="1:17" x14ac:dyDescent="0.2">
      <c r="A92" s="3" t="s">
        <v>80</v>
      </c>
      <c r="B92" s="3" t="s">
        <v>24</v>
      </c>
      <c r="C92" s="3" t="s">
        <v>59</v>
      </c>
      <c r="D92" s="3" t="s">
        <v>36</v>
      </c>
      <c r="E92" s="3" t="s">
        <v>52</v>
      </c>
      <c r="F92" s="44">
        <f t="shared" si="2"/>
        <v>1</v>
      </c>
      <c r="G92" s="44">
        <v>0</v>
      </c>
      <c r="H92" s="44">
        <v>0</v>
      </c>
      <c r="I92" s="44">
        <v>1</v>
      </c>
      <c r="J92" s="44">
        <v>0</v>
      </c>
      <c r="K92" s="44">
        <v>1</v>
      </c>
      <c r="L92" s="44">
        <v>8</v>
      </c>
      <c r="M92" s="45">
        <v>8000</v>
      </c>
      <c r="N92" s="45">
        <v>560</v>
      </c>
      <c r="O92" s="45">
        <f t="shared" si="7"/>
        <v>280</v>
      </c>
      <c r="P92" s="45">
        <v>0</v>
      </c>
      <c r="Q92" s="45">
        <f t="shared" ref="Q92:Q98" si="9">O92-P92</f>
        <v>280</v>
      </c>
    </row>
    <row r="93" spans="1:17" x14ac:dyDescent="0.2">
      <c r="A93" s="3" t="s">
        <v>80</v>
      </c>
      <c r="B93" s="3" t="s">
        <v>24</v>
      </c>
      <c r="C93" s="3" t="s">
        <v>59</v>
      </c>
      <c r="D93" s="3" t="s">
        <v>36</v>
      </c>
      <c r="E93" s="3" t="s">
        <v>56</v>
      </c>
      <c r="F93" s="44">
        <f t="shared" si="2"/>
        <v>1</v>
      </c>
      <c r="G93" s="44">
        <v>1</v>
      </c>
      <c r="H93" s="44">
        <v>0</v>
      </c>
      <c r="I93" s="44">
        <v>0</v>
      </c>
      <c r="J93" s="44">
        <v>0</v>
      </c>
      <c r="K93" s="44">
        <v>1</v>
      </c>
      <c r="L93" s="44">
        <v>16</v>
      </c>
      <c r="M93" s="45">
        <v>11200</v>
      </c>
      <c r="N93" s="45">
        <v>196</v>
      </c>
      <c r="O93" s="45">
        <f t="shared" si="7"/>
        <v>98</v>
      </c>
      <c r="P93" s="45">
        <v>98</v>
      </c>
      <c r="Q93" s="45">
        <f t="shared" si="9"/>
        <v>0</v>
      </c>
    </row>
    <row r="94" spans="1:17" s="25" customFormat="1" x14ac:dyDescent="0.2">
      <c r="A94" s="3" t="s">
        <v>80</v>
      </c>
      <c r="B94" s="3" t="s">
        <v>24</v>
      </c>
      <c r="C94" s="3" t="s">
        <v>59</v>
      </c>
      <c r="D94" s="3" t="s">
        <v>36</v>
      </c>
      <c r="E94" s="3" t="s">
        <v>90</v>
      </c>
      <c r="F94" s="44">
        <f t="shared" si="2"/>
        <v>3</v>
      </c>
      <c r="G94" s="44">
        <v>2</v>
      </c>
      <c r="H94" s="44">
        <v>0</v>
      </c>
      <c r="I94" s="44">
        <v>1</v>
      </c>
      <c r="J94" s="44">
        <v>0</v>
      </c>
      <c r="K94" s="44">
        <v>3</v>
      </c>
      <c r="L94" s="44">
        <v>4</v>
      </c>
      <c r="M94" s="45">
        <v>9600</v>
      </c>
      <c r="N94" s="45">
        <v>567</v>
      </c>
      <c r="O94" s="45">
        <f t="shared" si="7"/>
        <v>283.5</v>
      </c>
      <c r="P94" s="45">
        <v>148.5</v>
      </c>
      <c r="Q94" s="45">
        <f t="shared" si="9"/>
        <v>135</v>
      </c>
    </row>
    <row r="95" spans="1:17" s="25" customFormat="1" x14ac:dyDescent="0.2">
      <c r="A95" s="3" t="s">
        <v>80</v>
      </c>
      <c r="B95" s="3" t="s">
        <v>20</v>
      </c>
      <c r="C95" s="3" t="s">
        <v>53</v>
      </c>
      <c r="D95" s="3" t="s">
        <v>36</v>
      </c>
      <c r="E95" s="3" t="s">
        <v>37</v>
      </c>
      <c r="F95" s="44">
        <f t="shared" si="2"/>
        <v>8</v>
      </c>
      <c r="G95" s="47">
        <v>4</v>
      </c>
      <c r="H95" s="49">
        <v>0</v>
      </c>
      <c r="I95" s="49">
        <v>4</v>
      </c>
      <c r="J95" s="49">
        <v>0</v>
      </c>
      <c r="K95" s="49">
        <v>4</v>
      </c>
      <c r="L95" s="47">
        <v>60</v>
      </c>
      <c r="M95" s="45">
        <v>4200</v>
      </c>
      <c r="N95" s="45">
        <v>1470</v>
      </c>
      <c r="O95" s="45">
        <f t="shared" si="7"/>
        <v>735</v>
      </c>
      <c r="P95" s="45">
        <v>0</v>
      </c>
      <c r="Q95" s="45">
        <f t="shared" si="9"/>
        <v>735</v>
      </c>
    </row>
    <row r="96" spans="1:17" s="25" customFormat="1" x14ac:dyDescent="0.2">
      <c r="A96" s="3" t="s">
        <v>80</v>
      </c>
      <c r="B96" s="3" t="s">
        <v>20</v>
      </c>
      <c r="C96" s="3" t="s">
        <v>53</v>
      </c>
      <c r="D96" s="3" t="s">
        <v>36</v>
      </c>
      <c r="E96" s="3" t="s">
        <v>52</v>
      </c>
      <c r="F96" s="44">
        <f t="shared" si="2"/>
        <v>2</v>
      </c>
      <c r="G96" s="47">
        <v>1</v>
      </c>
      <c r="H96" s="49">
        <v>0</v>
      </c>
      <c r="I96" s="49">
        <v>1</v>
      </c>
      <c r="J96" s="49">
        <v>0</v>
      </c>
      <c r="K96" s="49">
        <v>2</v>
      </c>
      <c r="L96" s="47">
        <v>14</v>
      </c>
      <c r="M96" s="45">
        <v>10400</v>
      </c>
      <c r="N96" s="45">
        <v>364</v>
      </c>
      <c r="O96" s="45">
        <f t="shared" si="7"/>
        <v>182</v>
      </c>
      <c r="P96" s="45">
        <v>134.75</v>
      </c>
      <c r="Q96" s="45">
        <f t="shared" si="9"/>
        <v>47.25</v>
      </c>
    </row>
    <row r="97" spans="1:17" s="25" customFormat="1" x14ac:dyDescent="0.2">
      <c r="A97" s="3" t="s">
        <v>80</v>
      </c>
      <c r="B97" s="3" t="s">
        <v>20</v>
      </c>
      <c r="C97" s="3" t="s">
        <v>53</v>
      </c>
      <c r="D97" s="3" t="s">
        <v>68</v>
      </c>
      <c r="E97" s="3" t="s">
        <v>90</v>
      </c>
      <c r="F97" s="44">
        <f t="shared" si="2"/>
        <v>7</v>
      </c>
      <c r="G97" s="47">
        <v>7</v>
      </c>
      <c r="H97" s="49">
        <v>0</v>
      </c>
      <c r="I97" s="49">
        <v>0</v>
      </c>
      <c r="J97" s="49">
        <v>0</v>
      </c>
      <c r="K97" s="49">
        <v>7</v>
      </c>
      <c r="L97" s="47">
        <v>7</v>
      </c>
      <c r="M97" s="45">
        <v>17500</v>
      </c>
      <c r="N97" s="45">
        <v>525</v>
      </c>
      <c r="O97" s="45">
        <v>0</v>
      </c>
      <c r="P97" s="45">
        <v>525</v>
      </c>
      <c r="Q97" s="45">
        <v>0</v>
      </c>
    </row>
    <row r="98" spans="1:17" s="25" customFormat="1" x14ac:dyDescent="0.2">
      <c r="A98" s="3" t="s">
        <v>80</v>
      </c>
      <c r="B98" s="3" t="s">
        <v>20</v>
      </c>
      <c r="C98" s="3" t="s">
        <v>53</v>
      </c>
      <c r="D98" s="3" t="s">
        <v>36</v>
      </c>
      <c r="E98" s="3" t="s">
        <v>90</v>
      </c>
      <c r="F98" s="44">
        <f t="shared" si="2"/>
        <v>5</v>
      </c>
      <c r="G98" s="47">
        <v>5</v>
      </c>
      <c r="H98" s="49">
        <v>0</v>
      </c>
      <c r="I98" s="47">
        <v>0</v>
      </c>
      <c r="J98" s="49">
        <v>0</v>
      </c>
      <c r="K98" s="49">
        <v>5</v>
      </c>
      <c r="L98" s="47">
        <v>5</v>
      </c>
      <c r="M98" s="45">
        <v>10220</v>
      </c>
      <c r="N98" s="45">
        <v>459.9</v>
      </c>
      <c r="O98" s="45">
        <f t="shared" si="7"/>
        <v>229.95</v>
      </c>
      <c r="P98" s="45">
        <v>229.95</v>
      </c>
      <c r="Q98" s="45">
        <f t="shared" si="9"/>
        <v>0</v>
      </c>
    </row>
    <row r="99" spans="1:17" x14ac:dyDescent="0.2">
      <c r="A99" s="3" t="s">
        <v>80</v>
      </c>
      <c r="B99" s="2" t="s">
        <v>16</v>
      </c>
      <c r="C99" s="2" t="s">
        <v>17</v>
      </c>
      <c r="D99" s="3" t="s">
        <v>68</v>
      </c>
      <c r="E99" s="3" t="s">
        <v>90</v>
      </c>
      <c r="F99" s="44">
        <f t="shared" si="2"/>
        <v>7</v>
      </c>
      <c r="G99" s="44">
        <v>7</v>
      </c>
      <c r="H99" s="44">
        <v>0</v>
      </c>
      <c r="I99" s="44">
        <v>0</v>
      </c>
      <c r="J99" s="44">
        <v>0</v>
      </c>
      <c r="K99" s="44">
        <v>7</v>
      </c>
      <c r="L99" s="44">
        <v>7</v>
      </c>
      <c r="M99" s="45">
        <v>17500</v>
      </c>
      <c r="N99" s="45">
        <v>525</v>
      </c>
      <c r="O99" s="45">
        <v>0</v>
      </c>
      <c r="P99" s="45">
        <v>525</v>
      </c>
      <c r="Q99" s="45">
        <v>0</v>
      </c>
    </row>
    <row r="100" spans="1:17" x14ac:dyDescent="0.2">
      <c r="A100" s="3" t="s">
        <v>80</v>
      </c>
      <c r="B100" s="46" t="s">
        <v>20</v>
      </c>
      <c r="C100" s="3" t="s">
        <v>54</v>
      </c>
      <c r="D100" s="3" t="s">
        <v>36</v>
      </c>
      <c r="E100" s="3" t="s">
        <v>37</v>
      </c>
      <c r="F100" s="44">
        <f t="shared" si="2"/>
        <v>2</v>
      </c>
      <c r="G100" s="47">
        <v>0</v>
      </c>
      <c r="H100" s="47">
        <v>0</v>
      </c>
      <c r="I100" s="47">
        <v>2</v>
      </c>
      <c r="J100" s="47">
        <v>0</v>
      </c>
      <c r="K100" s="47">
        <v>2</v>
      </c>
      <c r="L100" s="47">
        <v>46</v>
      </c>
      <c r="M100" s="45">
        <v>27700</v>
      </c>
      <c r="N100" s="45">
        <v>969.5</v>
      </c>
      <c r="O100" s="45">
        <f>N100/2</f>
        <v>484.75</v>
      </c>
      <c r="P100" s="45">
        <v>0</v>
      </c>
      <c r="Q100" s="45">
        <f>O100-P100</f>
        <v>484.75</v>
      </c>
    </row>
    <row r="101" spans="1:17" x14ac:dyDescent="0.2">
      <c r="A101" s="3" t="s">
        <v>80</v>
      </c>
      <c r="B101" s="46" t="s">
        <v>20</v>
      </c>
      <c r="C101" s="3" t="s">
        <v>54</v>
      </c>
      <c r="D101" s="3" t="s">
        <v>36</v>
      </c>
      <c r="E101" s="3" t="s">
        <v>52</v>
      </c>
      <c r="F101" s="44">
        <f t="shared" si="2"/>
        <v>2</v>
      </c>
      <c r="G101" s="47">
        <v>2</v>
      </c>
      <c r="H101" s="47">
        <v>0</v>
      </c>
      <c r="I101" s="47">
        <v>0</v>
      </c>
      <c r="J101" s="47">
        <v>0</v>
      </c>
      <c r="K101" s="47">
        <v>2</v>
      </c>
      <c r="L101" s="47">
        <v>18</v>
      </c>
      <c r="M101" s="45">
        <v>11400</v>
      </c>
      <c r="N101" s="45">
        <v>777</v>
      </c>
      <c r="O101" s="45">
        <f>N101/2</f>
        <v>388.5</v>
      </c>
      <c r="P101" s="45">
        <v>178.5</v>
      </c>
      <c r="Q101" s="45">
        <f>O101-P101</f>
        <v>210</v>
      </c>
    </row>
    <row r="102" spans="1:17" x14ac:dyDescent="0.2">
      <c r="A102" s="3" t="s">
        <v>80</v>
      </c>
      <c r="B102" s="46" t="s">
        <v>20</v>
      </c>
      <c r="C102" s="3" t="s">
        <v>54</v>
      </c>
      <c r="D102" s="3" t="s">
        <v>36</v>
      </c>
      <c r="E102" s="3" t="s">
        <v>90</v>
      </c>
      <c r="F102" s="44">
        <f t="shared" ref="F102:F110" si="10">G102+H102+I102+J102</f>
        <v>4</v>
      </c>
      <c r="G102" s="47">
        <v>4</v>
      </c>
      <c r="H102" s="47">
        <v>0</v>
      </c>
      <c r="I102" s="47">
        <v>0</v>
      </c>
      <c r="J102" s="47">
        <v>0</v>
      </c>
      <c r="K102" s="47">
        <v>4</v>
      </c>
      <c r="L102" s="47">
        <v>4</v>
      </c>
      <c r="M102" s="45">
        <v>11600</v>
      </c>
      <c r="N102" s="45">
        <v>522</v>
      </c>
      <c r="O102" s="45">
        <f>N102/2</f>
        <v>261</v>
      </c>
      <c r="P102" s="45">
        <v>220.5</v>
      </c>
      <c r="Q102" s="45">
        <f>O102-P102</f>
        <v>40.5</v>
      </c>
    </row>
    <row r="103" spans="1:17" x14ac:dyDescent="0.2">
      <c r="A103" s="3" t="s">
        <v>80</v>
      </c>
      <c r="B103" s="46" t="s">
        <v>20</v>
      </c>
      <c r="C103" s="3" t="s">
        <v>54</v>
      </c>
      <c r="D103" s="3" t="s">
        <v>68</v>
      </c>
      <c r="E103" s="3" t="s">
        <v>90</v>
      </c>
      <c r="F103" s="44">
        <f t="shared" si="10"/>
        <v>3</v>
      </c>
      <c r="G103" s="47">
        <v>3</v>
      </c>
      <c r="H103" s="47">
        <v>0</v>
      </c>
      <c r="I103" s="47">
        <v>0</v>
      </c>
      <c r="J103" s="47">
        <v>0</v>
      </c>
      <c r="K103" s="47">
        <v>3</v>
      </c>
      <c r="L103" s="47">
        <v>3</v>
      </c>
      <c r="M103" s="45">
        <v>7500</v>
      </c>
      <c r="N103" s="45">
        <v>225</v>
      </c>
      <c r="O103" s="45">
        <v>0</v>
      </c>
      <c r="P103" s="45">
        <v>225</v>
      </c>
      <c r="Q103" s="45">
        <v>0</v>
      </c>
    </row>
    <row r="104" spans="1:17" x14ac:dyDescent="0.2">
      <c r="A104" s="3" t="s">
        <v>80</v>
      </c>
      <c r="B104" s="3" t="s">
        <v>60</v>
      </c>
      <c r="C104" s="3" t="s">
        <v>61</v>
      </c>
      <c r="D104" s="3" t="s">
        <v>36</v>
      </c>
      <c r="E104" s="3" t="s">
        <v>37</v>
      </c>
      <c r="F104" s="44">
        <f t="shared" si="10"/>
        <v>2</v>
      </c>
      <c r="G104" s="44">
        <v>0</v>
      </c>
      <c r="H104" s="44">
        <v>0</v>
      </c>
      <c r="I104" s="44">
        <v>2</v>
      </c>
      <c r="J104" s="44">
        <v>0</v>
      </c>
      <c r="K104" s="44">
        <v>2</v>
      </c>
      <c r="L104" s="44">
        <v>2</v>
      </c>
      <c r="M104" s="45">
        <v>64750</v>
      </c>
      <c r="N104" s="45">
        <v>3062.5</v>
      </c>
      <c r="O104" s="45">
        <f t="shared" ref="O104:O110" si="11">N104/2</f>
        <v>1531.25</v>
      </c>
      <c r="P104" s="45">
        <v>0</v>
      </c>
      <c r="Q104" s="45">
        <f t="shared" ref="Q104:Q110" si="12">O104-P104</f>
        <v>1531.25</v>
      </c>
    </row>
    <row r="105" spans="1:17" x14ac:dyDescent="0.2">
      <c r="A105" s="3" t="s">
        <v>80</v>
      </c>
      <c r="B105" s="3" t="s">
        <v>60</v>
      </c>
      <c r="C105" s="3" t="s">
        <v>61</v>
      </c>
      <c r="D105" s="3" t="s">
        <v>36</v>
      </c>
      <c r="E105" s="3" t="s">
        <v>52</v>
      </c>
      <c r="F105" s="44">
        <f t="shared" si="10"/>
        <v>3</v>
      </c>
      <c r="G105" s="44">
        <v>1</v>
      </c>
      <c r="H105" s="44">
        <v>0</v>
      </c>
      <c r="I105" s="44">
        <v>2</v>
      </c>
      <c r="J105" s="44">
        <v>0</v>
      </c>
      <c r="K105" s="44">
        <v>3</v>
      </c>
      <c r="L105" s="44">
        <v>3</v>
      </c>
      <c r="M105" s="45">
        <v>26200</v>
      </c>
      <c r="N105" s="45">
        <v>2471</v>
      </c>
      <c r="O105" s="45">
        <f t="shared" si="11"/>
        <v>1235.5</v>
      </c>
      <c r="P105" s="45">
        <v>1235.5</v>
      </c>
      <c r="Q105" s="45">
        <f t="shared" si="12"/>
        <v>0</v>
      </c>
    </row>
    <row r="106" spans="1:17" x14ac:dyDescent="0.2">
      <c r="A106" s="3" t="s">
        <v>80</v>
      </c>
      <c r="B106" s="3" t="s">
        <v>60</v>
      </c>
      <c r="C106" s="3" t="s">
        <v>61</v>
      </c>
      <c r="D106" s="3" t="s">
        <v>36</v>
      </c>
      <c r="E106" s="3" t="s">
        <v>90</v>
      </c>
      <c r="F106" s="44">
        <f t="shared" si="10"/>
        <v>1</v>
      </c>
      <c r="G106" s="44">
        <v>0</v>
      </c>
      <c r="H106" s="44">
        <v>0</v>
      </c>
      <c r="I106" s="44">
        <v>1</v>
      </c>
      <c r="J106" s="44">
        <v>0</v>
      </c>
      <c r="K106" s="44">
        <v>1</v>
      </c>
      <c r="L106" s="44">
        <v>1</v>
      </c>
      <c r="M106" s="45">
        <v>2500</v>
      </c>
      <c r="N106" s="45">
        <v>337.5</v>
      </c>
      <c r="O106" s="45">
        <f t="shared" si="11"/>
        <v>168.75</v>
      </c>
      <c r="P106" s="45">
        <v>168.75</v>
      </c>
      <c r="Q106" s="45">
        <f t="shared" si="12"/>
        <v>0</v>
      </c>
    </row>
    <row r="107" spans="1:17" x14ac:dyDescent="0.2">
      <c r="A107" s="3" t="s">
        <v>80</v>
      </c>
      <c r="B107" s="3" t="s">
        <v>60</v>
      </c>
      <c r="C107" s="3" t="s">
        <v>61</v>
      </c>
      <c r="D107" s="3" t="s">
        <v>68</v>
      </c>
      <c r="E107" s="3" t="s">
        <v>90</v>
      </c>
      <c r="F107" s="44">
        <f t="shared" si="10"/>
        <v>6</v>
      </c>
      <c r="G107" s="44">
        <v>6</v>
      </c>
      <c r="H107" s="47">
        <v>0</v>
      </c>
      <c r="I107" s="47">
        <v>0</v>
      </c>
      <c r="J107" s="47">
        <v>0</v>
      </c>
      <c r="K107" s="44">
        <v>6</v>
      </c>
      <c r="L107" s="44">
        <v>6</v>
      </c>
      <c r="M107" s="45">
        <v>28800</v>
      </c>
      <c r="N107" s="45">
        <v>1296</v>
      </c>
      <c r="O107" s="45">
        <v>0</v>
      </c>
      <c r="P107" s="45">
        <v>1296</v>
      </c>
      <c r="Q107" s="45">
        <v>0</v>
      </c>
    </row>
    <row r="108" spans="1:17" x14ac:dyDescent="0.2">
      <c r="A108" s="3" t="s">
        <v>80</v>
      </c>
      <c r="B108" s="3" t="s">
        <v>60</v>
      </c>
      <c r="C108" s="3" t="s">
        <v>61</v>
      </c>
      <c r="D108" s="3" t="s">
        <v>68</v>
      </c>
      <c r="E108" s="3" t="s">
        <v>52</v>
      </c>
      <c r="F108" s="44">
        <f t="shared" si="10"/>
        <v>2</v>
      </c>
      <c r="G108" s="44">
        <v>2</v>
      </c>
      <c r="H108" s="47">
        <v>0</v>
      </c>
      <c r="I108" s="47">
        <v>0</v>
      </c>
      <c r="J108" s="47">
        <v>0</v>
      </c>
      <c r="K108" s="44">
        <v>2</v>
      </c>
      <c r="L108" s="44">
        <v>2</v>
      </c>
      <c r="M108" s="45">
        <v>5400</v>
      </c>
      <c r="N108" s="45">
        <v>189</v>
      </c>
      <c r="O108" s="45">
        <v>0</v>
      </c>
      <c r="P108" s="45">
        <v>189</v>
      </c>
      <c r="Q108" s="45">
        <v>0</v>
      </c>
    </row>
    <row r="109" spans="1:17" x14ac:dyDescent="0.2">
      <c r="A109" s="3" t="s">
        <v>80</v>
      </c>
      <c r="B109" s="3" t="s">
        <v>29</v>
      </c>
      <c r="C109" s="3" t="s">
        <v>30</v>
      </c>
      <c r="D109" s="3" t="s">
        <v>36</v>
      </c>
      <c r="E109" s="3" t="s">
        <v>52</v>
      </c>
      <c r="F109" s="44">
        <f t="shared" si="10"/>
        <v>1</v>
      </c>
      <c r="G109" s="44">
        <v>0</v>
      </c>
      <c r="H109" s="44">
        <v>0</v>
      </c>
      <c r="I109" s="44">
        <v>1</v>
      </c>
      <c r="J109" s="44">
        <v>0</v>
      </c>
      <c r="K109" s="44">
        <v>1</v>
      </c>
      <c r="L109" s="44">
        <v>10</v>
      </c>
      <c r="M109" s="45">
        <v>8000</v>
      </c>
      <c r="N109" s="45">
        <v>280</v>
      </c>
      <c r="O109" s="45">
        <f t="shared" si="11"/>
        <v>140</v>
      </c>
      <c r="P109" s="45">
        <v>0</v>
      </c>
      <c r="Q109" s="45">
        <f t="shared" si="12"/>
        <v>140</v>
      </c>
    </row>
    <row r="110" spans="1:17" x14ac:dyDescent="0.2">
      <c r="A110" s="3" t="s">
        <v>80</v>
      </c>
      <c r="B110" s="3" t="s">
        <v>29</v>
      </c>
      <c r="C110" s="3" t="s">
        <v>30</v>
      </c>
      <c r="D110" s="3" t="s">
        <v>36</v>
      </c>
      <c r="E110" s="3" t="s">
        <v>90</v>
      </c>
      <c r="F110" s="44">
        <f t="shared" si="10"/>
        <v>2</v>
      </c>
      <c r="G110" s="44">
        <v>1</v>
      </c>
      <c r="H110" s="44">
        <v>0</v>
      </c>
      <c r="I110" s="44">
        <v>1</v>
      </c>
      <c r="J110" s="44">
        <v>0</v>
      </c>
      <c r="K110" s="44">
        <v>2</v>
      </c>
      <c r="L110" s="44">
        <v>3</v>
      </c>
      <c r="M110" s="45">
        <v>5600</v>
      </c>
      <c r="N110" s="45">
        <v>252</v>
      </c>
      <c r="O110" s="45">
        <f t="shared" si="11"/>
        <v>126</v>
      </c>
      <c r="P110" s="45">
        <v>81</v>
      </c>
      <c r="Q110" s="45">
        <f t="shared" si="12"/>
        <v>45</v>
      </c>
    </row>
    <row r="111" spans="1:17" x14ac:dyDescent="0.2">
      <c r="A111" s="36" t="s">
        <v>4</v>
      </c>
      <c r="B111" s="36"/>
      <c r="C111" s="36"/>
      <c r="D111" s="36"/>
      <c r="E111" s="33"/>
      <c r="F111" s="40">
        <f>SUM(F36:F110)</f>
        <v>219</v>
      </c>
      <c r="G111" s="40">
        <f t="shared" ref="G111:Q111" si="13">SUM(G36:G110)</f>
        <v>111</v>
      </c>
      <c r="H111" s="40">
        <f t="shared" si="13"/>
        <v>4</v>
      </c>
      <c r="I111" s="40">
        <f t="shared" si="13"/>
        <v>104</v>
      </c>
      <c r="J111" s="40">
        <f t="shared" si="13"/>
        <v>0</v>
      </c>
      <c r="K111" s="40">
        <f t="shared" si="13"/>
        <v>204</v>
      </c>
      <c r="L111" s="40">
        <f t="shared" si="13"/>
        <v>2330</v>
      </c>
      <c r="M111" s="41">
        <f t="shared" si="13"/>
        <v>2006869</v>
      </c>
      <c r="N111" s="41">
        <f t="shared" si="13"/>
        <v>131461.88</v>
      </c>
      <c r="O111" s="41">
        <f t="shared" si="13"/>
        <v>63713.440000000002</v>
      </c>
      <c r="P111" s="41">
        <f t="shared" si="13"/>
        <v>9869.43</v>
      </c>
      <c r="Q111" s="41">
        <f t="shared" si="13"/>
        <v>57879.025000000016</v>
      </c>
    </row>
    <row r="112" spans="1:17" x14ac:dyDescent="0.2">
      <c r="A112" s="36"/>
      <c r="B112" s="36"/>
      <c r="C112" s="36"/>
      <c r="D112" s="36"/>
      <c r="E112" s="33"/>
      <c r="F112" s="40"/>
      <c r="G112" s="40"/>
      <c r="H112" s="40"/>
      <c r="I112" s="40"/>
      <c r="J112" s="40"/>
      <c r="K112" s="40"/>
      <c r="L112" s="40"/>
    </row>
    <row r="113" spans="1:17" x14ac:dyDescent="0.2">
      <c r="Q113" s="29"/>
    </row>
    <row r="114" spans="1:17" ht="15" x14ac:dyDescent="0.25">
      <c r="A114" s="1" t="s">
        <v>88</v>
      </c>
      <c r="B114" s="37"/>
      <c r="C114" s="37"/>
      <c r="D114" s="37"/>
      <c r="I114" s="29"/>
      <c r="J114" s="28"/>
      <c r="K114" s="28"/>
      <c r="L114" s="28"/>
      <c r="N114" s="29"/>
      <c r="O114" s="29"/>
      <c r="P114" s="29"/>
      <c r="Q114" s="29"/>
    </row>
    <row r="115" spans="1:17" ht="38.25" x14ac:dyDescent="0.2">
      <c r="A115" s="8" t="s">
        <v>0</v>
      </c>
      <c r="B115" s="8" t="s">
        <v>1</v>
      </c>
      <c r="C115" s="8" t="s">
        <v>2</v>
      </c>
      <c r="D115" s="8" t="s">
        <v>3</v>
      </c>
      <c r="E115" s="9" t="s">
        <v>4</v>
      </c>
      <c r="F115" s="9" t="s">
        <v>5</v>
      </c>
      <c r="G115" s="10" t="s">
        <v>6</v>
      </c>
      <c r="H115" s="11" t="s">
        <v>7</v>
      </c>
      <c r="I115" s="11" t="s">
        <v>8</v>
      </c>
      <c r="J115" s="9" t="s">
        <v>9</v>
      </c>
      <c r="K115" s="9" t="s">
        <v>73</v>
      </c>
      <c r="L115" s="8" t="s">
        <v>11</v>
      </c>
      <c r="M115" s="8" t="s">
        <v>74</v>
      </c>
      <c r="N115" s="8" t="s">
        <v>75</v>
      </c>
      <c r="O115" s="8" t="s">
        <v>15</v>
      </c>
      <c r="P115" s="29"/>
      <c r="Q115" s="29"/>
    </row>
    <row r="116" spans="1:17" x14ac:dyDescent="0.2">
      <c r="A116" s="3" t="s">
        <v>80</v>
      </c>
      <c r="B116" s="3" t="s">
        <v>24</v>
      </c>
      <c r="C116" s="3" t="s">
        <v>24</v>
      </c>
      <c r="D116" s="43" t="s">
        <v>89</v>
      </c>
      <c r="E116" s="44">
        <f>+F116+G116+H116+I116</f>
        <v>1</v>
      </c>
      <c r="F116" s="44">
        <v>1</v>
      </c>
      <c r="G116" s="44">
        <v>0</v>
      </c>
      <c r="H116" s="44">
        <v>0</v>
      </c>
      <c r="I116" s="44">
        <v>0</v>
      </c>
      <c r="J116" s="44">
        <v>1</v>
      </c>
      <c r="K116" s="44">
        <v>1</v>
      </c>
      <c r="L116" s="45">
        <v>4400</v>
      </c>
      <c r="M116" s="45">
        <v>45</v>
      </c>
      <c r="N116" s="45">
        <v>45</v>
      </c>
      <c r="O116" s="45">
        <v>0</v>
      </c>
      <c r="P116" s="29"/>
      <c r="Q116" s="29"/>
    </row>
    <row r="117" spans="1:17" x14ac:dyDescent="0.2">
      <c r="A117" s="3" t="s">
        <v>80</v>
      </c>
      <c r="B117" s="3" t="s">
        <v>24</v>
      </c>
      <c r="C117" s="3" t="s">
        <v>24</v>
      </c>
      <c r="D117" s="3" t="s">
        <v>71</v>
      </c>
      <c r="E117" s="44">
        <f t="shared" ref="E117:E132" si="14">+F117+G117+H117+I117</f>
        <v>2</v>
      </c>
      <c r="F117" s="44">
        <v>2</v>
      </c>
      <c r="G117" s="44">
        <v>0</v>
      </c>
      <c r="H117" s="44">
        <v>0</v>
      </c>
      <c r="I117" s="44">
        <v>0</v>
      </c>
      <c r="J117" s="44">
        <v>1</v>
      </c>
      <c r="K117" s="44">
        <v>2</v>
      </c>
      <c r="L117" s="45">
        <v>19440.009999999998</v>
      </c>
      <c r="M117" s="45">
        <v>155.51</v>
      </c>
      <c r="N117" s="45">
        <v>155.51</v>
      </c>
      <c r="O117" s="45">
        <v>0</v>
      </c>
      <c r="P117" s="29"/>
      <c r="Q117" s="29"/>
    </row>
    <row r="118" spans="1:17" x14ac:dyDescent="0.2">
      <c r="A118" s="3" t="s">
        <v>80</v>
      </c>
      <c r="B118" s="3" t="s">
        <v>16</v>
      </c>
      <c r="C118" s="3" t="s">
        <v>17</v>
      </c>
      <c r="D118" s="43" t="s">
        <v>89</v>
      </c>
      <c r="E118" s="44">
        <f t="shared" si="14"/>
        <v>7</v>
      </c>
      <c r="F118" s="44">
        <v>7</v>
      </c>
      <c r="G118" s="44">
        <v>0</v>
      </c>
      <c r="H118" s="44">
        <v>0</v>
      </c>
      <c r="I118" s="44">
        <v>0</v>
      </c>
      <c r="J118" s="44">
        <v>7</v>
      </c>
      <c r="K118" s="44">
        <v>7</v>
      </c>
      <c r="L118" s="45">
        <v>17500</v>
      </c>
      <c r="M118" s="45">
        <v>219.75</v>
      </c>
      <c r="N118" s="45">
        <v>219.75</v>
      </c>
      <c r="O118" s="45">
        <v>0</v>
      </c>
      <c r="P118" s="29"/>
      <c r="Q118" s="29"/>
    </row>
    <row r="119" spans="1:17" x14ac:dyDescent="0.2">
      <c r="A119" s="3" t="s">
        <v>80</v>
      </c>
      <c r="B119" s="3" t="s">
        <v>16</v>
      </c>
      <c r="C119" s="3" t="s">
        <v>17</v>
      </c>
      <c r="D119" s="3" t="s">
        <v>72</v>
      </c>
      <c r="E119" s="44">
        <f t="shared" si="14"/>
        <v>2</v>
      </c>
      <c r="F119" s="44">
        <v>0</v>
      </c>
      <c r="G119" s="44">
        <v>0</v>
      </c>
      <c r="H119" s="44">
        <v>2</v>
      </c>
      <c r="I119" s="44">
        <v>0</v>
      </c>
      <c r="J119" s="44">
        <v>2</v>
      </c>
      <c r="K119" s="44">
        <v>2</v>
      </c>
      <c r="L119" s="45">
        <v>20000</v>
      </c>
      <c r="M119" s="45">
        <v>400</v>
      </c>
      <c r="N119" s="45">
        <v>0</v>
      </c>
      <c r="O119" s="45">
        <v>400</v>
      </c>
      <c r="P119" s="29"/>
      <c r="Q119" s="29"/>
    </row>
    <row r="120" spans="1:17" x14ac:dyDescent="0.2">
      <c r="A120" s="3" t="s">
        <v>80</v>
      </c>
      <c r="B120" s="3" t="s">
        <v>16</v>
      </c>
      <c r="C120" s="3" t="s">
        <v>39</v>
      </c>
      <c r="D120" s="3" t="s">
        <v>72</v>
      </c>
      <c r="E120" s="44">
        <f t="shared" si="14"/>
        <v>2</v>
      </c>
      <c r="F120" s="44">
        <v>0</v>
      </c>
      <c r="G120" s="44">
        <v>0</v>
      </c>
      <c r="H120" s="44">
        <v>2</v>
      </c>
      <c r="I120" s="44">
        <v>0</v>
      </c>
      <c r="J120" s="44">
        <v>2</v>
      </c>
      <c r="K120" s="44">
        <v>2</v>
      </c>
      <c r="L120" s="45">
        <v>14000</v>
      </c>
      <c r="M120" s="45">
        <v>280</v>
      </c>
      <c r="N120" s="45">
        <v>0</v>
      </c>
      <c r="O120" s="45">
        <v>280</v>
      </c>
      <c r="P120" s="29"/>
      <c r="Q120" s="29"/>
    </row>
    <row r="121" spans="1:17" x14ac:dyDescent="0.2">
      <c r="A121" s="3" t="s">
        <v>80</v>
      </c>
      <c r="B121" s="3" t="s">
        <v>16</v>
      </c>
      <c r="C121" s="3" t="s">
        <v>83</v>
      </c>
      <c r="D121" s="3" t="s">
        <v>87</v>
      </c>
      <c r="E121" s="44">
        <f t="shared" si="14"/>
        <v>1</v>
      </c>
      <c r="F121" s="44">
        <v>0</v>
      </c>
      <c r="G121" s="44">
        <v>1</v>
      </c>
      <c r="H121" s="44">
        <v>0</v>
      </c>
      <c r="I121" s="44">
        <v>0</v>
      </c>
      <c r="J121" s="44">
        <v>1</v>
      </c>
      <c r="K121" s="44">
        <v>1</v>
      </c>
      <c r="L121" s="45">
        <v>205000</v>
      </c>
      <c r="M121" s="45">
        <v>4759.46</v>
      </c>
      <c r="N121" s="45">
        <v>0</v>
      </c>
      <c r="O121" s="45">
        <v>4759.46</v>
      </c>
      <c r="P121" s="29"/>
      <c r="Q121" s="29"/>
    </row>
    <row r="122" spans="1:17" x14ac:dyDescent="0.2">
      <c r="A122" s="3" t="s">
        <v>80</v>
      </c>
      <c r="B122" s="3" t="s">
        <v>50</v>
      </c>
      <c r="C122" s="3" t="s">
        <v>28</v>
      </c>
      <c r="D122" s="43" t="s">
        <v>70</v>
      </c>
      <c r="E122" s="44">
        <f t="shared" si="14"/>
        <v>2</v>
      </c>
      <c r="F122" s="47">
        <v>2</v>
      </c>
      <c r="G122" s="47">
        <v>0</v>
      </c>
      <c r="H122" s="47">
        <v>0</v>
      </c>
      <c r="I122" s="47">
        <v>0</v>
      </c>
      <c r="J122" s="47">
        <v>1</v>
      </c>
      <c r="K122" s="47">
        <v>2</v>
      </c>
      <c r="L122" s="45">
        <v>9150</v>
      </c>
      <c r="M122" s="45">
        <v>137.25</v>
      </c>
      <c r="N122" s="45">
        <v>137.25</v>
      </c>
      <c r="O122" s="45">
        <v>0</v>
      </c>
      <c r="P122" s="29"/>
      <c r="Q122" s="29"/>
    </row>
    <row r="123" spans="1:17" x14ac:dyDescent="0.2">
      <c r="A123" s="3" t="s">
        <v>80</v>
      </c>
      <c r="B123" s="3" t="s">
        <v>50</v>
      </c>
      <c r="C123" s="3" t="s">
        <v>38</v>
      </c>
      <c r="D123" s="3" t="s">
        <v>87</v>
      </c>
      <c r="E123" s="44">
        <f t="shared" si="14"/>
        <v>1</v>
      </c>
      <c r="F123" s="47">
        <v>1</v>
      </c>
      <c r="G123" s="47">
        <v>0</v>
      </c>
      <c r="H123" s="47">
        <v>0</v>
      </c>
      <c r="I123" s="47">
        <v>0</v>
      </c>
      <c r="J123" s="47">
        <v>1</v>
      </c>
      <c r="K123" s="47">
        <v>1</v>
      </c>
      <c r="L123" s="45">
        <v>861</v>
      </c>
      <c r="M123" s="45">
        <v>6.89</v>
      </c>
      <c r="N123" s="45">
        <v>6.89</v>
      </c>
      <c r="O123" s="45">
        <v>0</v>
      </c>
      <c r="P123" s="29"/>
      <c r="Q123" s="29"/>
    </row>
    <row r="124" spans="1:17" x14ac:dyDescent="0.2">
      <c r="A124" s="3" t="s">
        <v>80</v>
      </c>
      <c r="B124" s="43" t="s">
        <v>57</v>
      </c>
      <c r="C124" s="43" t="s">
        <v>58</v>
      </c>
      <c r="D124" s="3" t="s">
        <v>71</v>
      </c>
      <c r="E124" s="44">
        <f t="shared" si="14"/>
        <v>1</v>
      </c>
      <c r="F124" s="49">
        <v>0</v>
      </c>
      <c r="G124" s="49">
        <v>1</v>
      </c>
      <c r="H124" s="49">
        <v>0</v>
      </c>
      <c r="I124" s="49">
        <v>0</v>
      </c>
      <c r="J124" s="49">
        <v>1</v>
      </c>
      <c r="K124" s="47">
        <v>1</v>
      </c>
      <c r="L124" s="45">
        <v>104490.93</v>
      </c>
      <c r="M124" s="45">
        <v>1022.92</v>
      </c>
      <c r="N124" s="45">
        <v>1022.92</v>
      </c>
      <c r="O124" s="45">
        <v>0</v>
      </c>
      <c r="P124" s="29"/>
      <c r="Q124" s="29"/>
    </row>
    <row r="125" spans="1:17" x14ac:dyDescent="0.2">
      <c r="A125" s="3" t="s">
        <v>80</v>
      </c>
      <c r="B125" s="3" t="s">
        <v>66</v>
      </c>
      <c r="C125" s="3" t="s">
        <v>67</v>
      </c>
      <c r="D125" s="3" t="s">
        <v>71</v>
      </c>
      <c r="E125" s="44">
        <f t="shared" si="14"/>
        <v>1</v>
      </c>
      <c r="F125" s="49">
        <v>0</v>
      </c>
      <c r="G125" s="49">
        <v>0</v>
      </c>
      <c r="H125" s="49">
        <v>0</v>
      </c>
      <c r="I125" s="49">
        <v>1</v>
      </c>
      <c r="J125" s="49">
        <v>1</v>
      </c>
      <c r="K125" s="47">
        <v>1</v>
      </c>
      <c r="L125" s="45">
        <v>1000</v>
      </c>
      <c r="M125" s="45">
        <v>8</v>
      </c>
      <c r="N125" s="45">
        <v>8</v>
      </c>
      <c r="O125" s="45">
        <v>0</v>
      </c>
      <c r="P125" s="29"/>
      <c r="Q125" s="29"/>
    </row>
    <row r="126" spans="1:17" x14ac:dyDescent="0.2">
      <c r="A126" s="3" t="s">
        <v>80</v>
      </c>
      <c r="B126" s="43" t="s">
        <v>60</v>
      </c>
      <c r="C126" s="43" t="s">
        <v>61</v>
      </c>
      <c r="D126" s="43" t="s">
        <v>89</v>
      </c>
      <c r="E126" s="44">
        <f t="shared" si="14"/>
        <v>10</v>
      </c>
      <c r="F126" s="47">
        <v>10</v>
      </c>
      <c r="G126" s="49">
        <v>0</v>
      </c>
      <c r="H126" s="49">
        <v>0</v>
      </c>
      <c r="I126" s="49">
        <v>0</v>
      </c>
      <c r="J126" s="50">
        <v>9</v>
      </c>
      <c r="K126" s="47">
        <v>12</v>
      </c>
      <c r="L126" s="45">
        <v>50700</v>
      </c>
      <c r="M126" s="45">
        <v>505.25</v>
      </c>
      <c r="N126" s="45">
        <v>505.25</v>
      </c>
      <c r="O126" s="45">
        <v>0</v>
      </c>
      <c r="P126" s="29"/>
      <c r="Q126" s="29"/>
    </row>
    <row r="127" spans="1:17" x14ac:dyDescent="0.2">
      <c r="A127" s="3" t="s">
        <v>80</v>
      </c>
      <c r="B127" s="43" t="s">
        <v>60</v>
      </c>
      <c r="C127" s="43" t="s">
        <v>61</v>
      </c>
      <c r="D127" s="3" t="s">
        <v>71</v>
      </c>
      <c r="E127" s="44">
        <f t="shared" si="14"/>
        <v>2</v>
      </c>
      <c r="F127" s="49">
        <v>0</v>
      </c>
      <c r="G127" s="49">
        <v>0</v>
      </c>
      <c r="H127" s="49">
        <v>1</v>
      </c>
      <c r="I127" s="49">
        <v>1</v>
      </c>
      <c r="J127" s="49">
        <v>2</v>
      </c>
      <c r="K127" s="49">
        <v>2</v>
      </c>
      <c r="L127" s="45">
        <v>46386</v>
      </c>
      <c r="M127" s="45">
        <v>1958.43</v>
      </c>
      <c r="N127" s="45">
        <v>3.9</v>
      </c>
      <c r="O127" s="45">
        <v>1954.53</v>
      </c>
      <c r="P127" s="29"/>
      <c r="Q127" s="29"/>
    </row>
    <row r="128" spans="1:17" x14ac:dyDescent="0.2">
      <c r="A128" s="3" t="s">
        <v>80</v>
      </c>
      <c r="B128" s="43" t="s">
        <v>60</v>
      </c>
      <c r="C128" s="43" t="s">
        <v>61</v>
      </c>
      <c r="D128" s="3" t="s">
        <v>70</v>
      </c>
      <c r="E128" s="44">
        <f t="shared" si="14"/>
        <v>2</v>
      </c>
      <c r="F128" s="49">
        <v>0</v>
      </c>
      <c r="G128" s="49">
        <v>0</v>
      </c>
      <c r="H128" s="49">
        <v>2</v>
      </c>
      <c r="I128" s="49">
        <v>0</v>
      </c>
      <c r="J128" s="49">
        <v>2</v>
      </c>
      <c r="K128" s="49">
        <v>2</v>
      </c>
      <c r="L128" s="45">
        <v>10400</v>
      </c>
      <c r="M128" s="45">
        <v>156</v>
      </c>
      <c r="N128" s="45">
        <v>0</v>
      </c>
      <c r="O128" s="45">
        <v>156</v>
      </c>
      <c r="P128" s="29"/>
      <c r="Q128" s="29"/>
    </row>
    <row r="129" spans="1:17" x14ac:dyDescent="0.2">
      <c r="A129" s="3" t="s">
        <v>80</v>
      </c>
      <c r="B129" s="3" t="s">
        <v>20</v>
      </c>
      <c r="C129" s="3" t="s">
        <v>53</v>
      </c>
      <c r="D129" s="43" t="s">
        <v>89</v>
      </c>
      <c r="E129" s="44">
        <f t="shared" si="14"/>
        <v>7</v>
      </c>
      <c r="F129" s="49">
        <v>7</v>
      </c>
      <c r="G129" s="49">
        <v>0</v>
      </c>
      <c r="H129" s="49">
        <v>0</v>
      </c>
      <c r="I129" s="49">
        <v>0</v>
      </c>
      <c r="J129" s="49">
        <v>7</v>
      </c>
      <c r="K129" s="47">
        <v>7</v>
      </c>
      <c r="L129" s="45">
        <v>17500</v>
      </c>
      <c r="M129" s="45">
        <v>218.75</v>
      </c>
      <c r="N129" s="45">
        <v>218.75</v>
      </c>
      <c r="O129" s="45">
        <v>0</v>
      </c>
      <c r="P129" s="29"/>
      <c r="Q129" s="29"/>
    </row>
    <row r="130" spans="1:17" x14ac:dyDescent="0.2">
      <c r="A130" s="3" t="s">
        <v>80</v>
      </c>
      <c r="B130" s="3" t="s">
        <v>20</v>
      </c>
      <c r="C130" s="3" t="s">
        <v>53</v>
      </c>
      <c r="D130" s="3" t="s">
        <v>71</v>
      </c>
      <c r="E130" s="44">
        <f t="shared" si="14"/>
        <v>3</v>
      </c>
      <c r="F130" s="49">
        <v>1</v>
      </c>
      <c r="G130" s="49">
        <v>0</v>
      </c>
      <c r="H130" s="49">
        <v>0</v>
      </c>
      <c r="I130" s="49">
        <v>2</v>
      </c>
      <c r="J130" s="49">
        <v>3</v>
      </c>
      <c r="K130" s="47">
        <v>3</v>
      </c>
      <c r="L130" s="45">
        <v>3850</v>
      </c>
      <c r="M130" s="45">
        <v>30.8</v>
      </c>
      <c r="N130" s="45">
        <v>20.399999999999999</v>
      </c>
      <c r="O130" s="45">
        <v>10.400000000000002</v>
      </c>
      <c r="P130" s="29"/>
      <c r="Q130" s="29"/>
    </row>
    <row r="131" spans="1:17" x14ac:dyDescent="0.2">
      <c r="A131" s="3" t="s">
        <v>80</v>
      </c>
      <c r="B131" s="3" t="s">
        <v>20</v>
      </c>
      <c r="C131" s="3" t="s">
        <v>54</v>
      </c>
      <c r="D131" s="43" t="s">
        <v>89</v>
      </c>
      <c r="E131" s="44">
        <f t="shared" si="14"/>
        <v>3</v>
      </c>
      <c r="F131" s="44">
        <v>3</v>
      </c>
      <c r="G131" s="44">
        <v>0</v>
      </c>
      <c r="H131" s="44">
        <v>0</v>
      </c>
      <c r="I131" s="44">
        <v>0</v>
      </c>
      <c r="J131" s="44">
        <v>3</v>
      </c>
      <c r="K131" s="44">
        <v>3</v>
      </c>
      <c r="L131" s="45">
        <v>7500</v>
      </c>
      <c r="M131" s="45">
        <v>93.75</v>
      </c>
      <c r="N131" s="45">
        <v>93.75</v>
      </c>
      <c r="O131" s="45">
        <v>0</v>
      </c>
      <c r="P131" s="29"/>
      <c r="Q131" s="29"/>
    </row>
    <row r="132" spans="1:17" x14ac:dyDescent="0.2">
      <c r="A132" s="3" t="s">
        <v>80</v>
      </c>
      <c r="B132" s="3" t="s">
        <v>20</v>
      </c>
      <c r="C132" s="3" t="s">
        <v>54</v>
      </c>
      <c r="D132" s="3" t="s">
        <v>71</v>
      </c>
      <c r="E132" s="44">
        <f t="shared" si="14"/>
        <v>4</v>
      </c>
      <c r="F132" s="44">
        <v>0</v>
      </c>
      <c r="G132" s="44">
        <v>0</v>
      </c>
      <c r="H132" s="44">
        <v>0</v>
      </c>
      <c r="I132" s="44">
        <v>4</v>
      </c>
      <c r="J132" s="44">
        <v>4</v>
      </c>
      <c r="K132" s="44">
        <v>4</v>
      </c>
      <c r="L132" s="45">
        <v>2295.38</v>
      </c>
      <c r="M132" s="45">
        <v>18.36</v>
      </c>
      <c r="N132" s="45">
        <v>16.86</v>
      </c>
      <c r="O132" s="45">
        <v>1.5</v>
      </c>
      <c r="P132" s="29"/>
      <c r="Q132" s="29"/>
    </row>
    <row r="133" spans="1:17" s="25" customFormat="1" x14ac:dyDescent="0.2">
      <c r="A133" s="48" t="s">
        <v>4</v>
      </c>
      <c r="B133" s="48"/>
      <c r="C133" s="48"/>
      <c r="D133" s="48"/>
      <c r="E133" s="26">
        <f>SUM(E116:E132)</f>
        <v>51</v>
      </c>
      <c r="F133" s="26">
        <f t="shared" ref="F133:O133" si="15">SUM(F116:F132)</f>
        <v>34</v>
      </c>
      <c r="G133" s="26">
        <f t="shared" si="15"/>
        <v>2</v>
      </c>
      <c r="H133" s="26">
        <f t="shared" si="15"/>
        <v>7</v>
      </c>
      <c r="I133" s="26">
        <f t="shared" si="15"/>
        <v>8</v>
      </c>
      <c r="J133" s="26">
        <f t="shared" si="15"/>
        <v>48</v>
      </c>
      <c r="K133" s="26">
        <f t="shared" si="15"/>
        <v>53</v>
      </c>
      <c r="L133" s="42">
        <f>SUM(L116:L132)</f>
        <v>534473.31999999995</v>
      </c>
      <c r="M133" s="42">
        <f t="shared" si="15"/>
        <v>10016.120000000001</v>
      </c>
      <c r="N133" s="42">
        <f t="shared" si="15"/>
        <v>2454.23</v>
      </c>
      <c r="O133" s="42">
        <f t="shared" si="15"/>
        <v>7561.8899999999994</v>
      </c>
    </row>
    <row r="134" spans="1:17" x14ac:dyDescent="0.2">
      <c r="B134" s="37"/>
      <c r="C134" s="37"/>
      <c r="D134" s="37"/>
      <c r="I134" s="29"/>
      <c r="J134" s="28"/>
      <c r="K134" s="28"/>
      <c r="L134" s="28"/>
      <c r="O134" s="29"/>
      <c r="P134" s="29"/>
      <c r="Q134" s="29"/>
    </row>
    <row r="135" spans="1:17" x14ac:dyDescent="0.2">
      <c r="B135" s="37"/>
      <c r="C135" s="37"/>
      <c r="D135" s="37"/>
      <c r="I135" s="29"/>
      <c r="J135" s="28"/>
      <c r="K135" s="28"/>
      <c r="L135" s="28"/>
      <c r="O135" s="29"/>
      <c r="P135" s="29"/>
      <c r="Q135" s="29"/>
    </row>
    <row r="136" spans="1:17" x14ac:dyDescent="0.2">
      <c r="B136" s="37"/>
      <c r="C136" s="37"/>
      <c r="D136" s="37"/>
      <c r="I136" s="29"/>
      <c r="J136" s="28"/>
      <c r="K136" s="28"/>
      <c r="L136" s="28"/>
      <c r="O136" s="29"/>
      <c r="P136" s="29"/>
      <c r="Q136" s="29"/>
    </row>
    <row r="137" spans="1:17" x14ac:dyDescent="0.2">
      <c r="B137" s="37"/>
      <c r="C137" s="37"/>
      <c r="D137" s="37"/>
      <c r="I137" s="29"/>
      <c r="J137" s="28"/>
      <c r="K137" s="28"/>
      <c r="L137" s="28"/>
      <c r="O137" s="29"/>
      <c r="P137" s="29"/>
      <c r="Q137" s="29"/>
    </row>
    <row r="138" spans="1:17" x14ac:dyDescent="0.2">
      <c r="B138" s="37"/>
      <c r="C138" s="37"/>
      <c r="D138" s="37"/>
      <c r="I138" s="29"/>
      <c r="J138" s="28"/>
      <c r="K138" s="28"/>
      <c r="L138" s="28"/>
      <c r="O138" s="29"/>
      <c r="P138" s="29"/>
      <c r="Q138" s="29"/>
    </row>
    <row r="139" spans="1:17" x14ac:dyDescent="0.2">
      <c r="B139" s="37"/>
      <c r="C139" s="37"/>
      <c r="D139" s="37"/>
      <c r="I139" s="29"/>
      <c r="J139" s="28"/>
      <c r="K139" s="28"/>
      <c r="L139" s="28"/>
      <c r="O139" s="29"/>
      <c r="P139" s="29"/>
      <c r="Q139" s="29"/>
    </row>
    <row r="140" spans="1:17" x14ac:dyDescent="0.2">
      <c r="B140" s="37"/>
      <c r="C140" s="37"/>
      <c r="D140" s="37"/>
      <c r="I140" s="29"/>
      <c r="J140" s="28"/>
      <c r="K140" s="28"/>
      <c r="L140" s="28"/>
      <c r="O140" s="29"/>
      <c r="P140" s="29"/>
      <c r="Q140" s="29"/>
    </row>
    <row r="141" spans="1:17" x14ac:dyDescent="0.2">
      <c r="B141" s="37"/>
      <c r="C141" s="37"/>
      <c r="D141" s="37"/>
      <c r="I141" s="29"/>
      <c r="J141" s="28"/>
      <c r="K141" s="28"/>
      <c r="L141" s="28"/>
      <c r="O141" s="29"/>
      <c r="P141" s="29"/>
      <c r="Q141" s="29"/>
    </row>
    <row r="142" spans="1:17" x14ac:dyDescent="0.2">
      <c r="B142" s="37"/>
      <c r="C142" s="37"/>
      <c r="D142" s="37"/>
      <c r="I142" s="29"/>
      <c r="J142" s="28"/>
      <c r="K142" s="28"/>
      <c r="L142" s="28"/>
      <c r="O142" s="29"/>
      <c r="P142" s="29"/>
      <c r="Q142" s="29"/>
    </row>
    <row r="143" spans="1:17" x14ac:dyDescent="0.2">
      <c r="B143" s="37"/>
      <c r="C143" s="37"/>
      <c r="D143" s="37"/>
      <c r="I143" s="29"/>
      <c r="J143" s="28"/>
      <c r="K143" s="28"/>
      <c r="L143" s="28"/>
      <c r="O143" s="29"/>
      <c r="P143" s="29"/>
      <c r="Q143" s="29"/>
    </row>
    <row r="144" spans="1:17" x14ac:dyDescent="0.2">
      <c r="B144" s="37"/>
      <c r="C144" s="37"/>
      <c r="D144" s="37"/>
      <c r="I144" s="29"/>
      <c r="J144" s="28"/>
      <c r="K144" s="28"/>
      <c r="L144" s="28"/>
      <c r="O144" s="29"/>
      <c r="P144" s="29"/>
      <c r="Q144" s="29"/>
    </row>
    <row r="145" spans="2:17" x14ac:dyDescent="0.2">
      <c r="B145" s="37"/>
      <c r="C145" s="37"/>
      <c r="D145" s="37"/>
      <c r="I145" s="29"/>
      <c r="J145" s="28"/>
      <c r="K145" s="28"/>
      <c r="L145" s="28"/>
      <c r="O145" s="29"/>
      <c r="P145" s="29"/>
      <c r="Q145" s="29"/>
    </row>
    <row r="146" spans="2:17" x14ac:dyDescent="0.2">
      <c r="B146" s="37"/>
      <c r="C146" s="37"/>
      <c r="D146" s="37"/>
      <c r="I146" s="29"/>
      <c r="J146" s="28"/>
      <c r="K146" s="28"/>
      <c r="L146" s="28"/>
      <c r="O146" s="29"/>
      <c r="P146" s="29"/>
      <c r="Q146" s="29"/>
    </row>
    <row r="147" spans="2:17" x14ac:dyDescent="0.2">
      <c r="B147" s="37"/>
      <c r="C147" s="37"/>
      <c r="D147" s="37"/>
      <c r="I147" s="29"/>
      <c r="J147" s="28"/>
      <c r="K147" s="28"/>
      <c r="L147" s="28"/>
      <c r="O147" s="29"/>
      <c r="P147" s="29"/>
      <c r="Q147" s="29"/>
    </row>
    <row r="148" spans="2:17" x14ac:dyDescent="0.2">
      <c r="B148" s="37"/>
      <c r="C148" s="37"/>
      <c r="D148" s="37"/>
      <c r="I148" s="29"/>
      <c r="J148" s="28"/>
      <c r="K148" s="28"/>
      <c r="L148" s="28"/>
      <c r="O148" s="29"/>
      <c r="P148" s="29"/>
      <c r="Q148" s="29"/>
    </row>
    <row r="149" spans="2:17" x14ac:dyDescent="0.2">
      <c r="B149" s="37"/>
      <c r="C149" s="37"/>
      <c r="D149" s="37"/>
      <c r="I149" s="29"/>
      <c r="J149" s="28"/>
      <c r="K149" s="28"/>
      <c r="L149" s="28"/>
      <c r="O149" s="29"/>
      <c r="P149" s="29"/>
      <c r="Q149" s="29"/>
    </row>
    <row r="150" spans="2:17" x14ac:dyDescent="0.2">
      <c r="B150" s="37"/>
      <c r="C150" s="37"/>
      <c r="D150" s="37"/>
      <c r="I150" s="29"/>
      <c r="J150" s="28"/>
      <c r="K150" s="28"/>
      <c r="L150" s="28"/>
      <c r="O150" s="29"/>
      <c r="P150" s="29"/>
      <c r="Q150" s="29"/>
    </row>
  </sheetData>
  <autoFilter ref="A35:Q111"/>
  <mergeCells count="2">
    <mergeCell ref="A31:D31"/>
    <mergeCell ref="A133:D13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 Galarga</dc:creator>
  <cp:lastModifiedBy>JEFE PLANIFICACIÓN</cp:lastModifiedBy>
  <dcterms:created xsi:type="dcterms:W3CDTF">2020-08-07T12:58:28Z</dcterms:created>
  <dcterms:modified xsi:type="dcterms:W3CDTF">2020-09-14T16:07:47Z</dcterms:modified>
</cp:coreProperties>
</file>