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UNCIONARIO PUBLICO\Desktop\informes mensuales 2020\graficos 2020\"/>
    </mc:Choice>
  </mc:AlternateContent>
  <bookViews>
    <workbookView xWindow="0" yWindow="0" windowWidth="21600" windowHeight="8445"/>
  </bookViews>
  <sheets>
    <sheet name="enero 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4" i="1" l="1"/>
  <c r="F104" i="1"/>
  <c r="G104" i="1"/>
  <c r="H104" i="1"/>
  <c r="I104" i="1"/>
  <c r="J104" i="1"/>
  <c r="K104" i="1"/>
  <c r="L104" i="1"/>
  <c r="M104" i="1"/>
  <c r="N103" i="1"/>
  <c r="D103" i="1"/>
  <c r="N102" i="1"/>
  <c r="D102" i="1"/>
  <c r="N101" i="1"/>
  <c r="D101" i="1"/>
  <c r="N100" i="1"/>
  <c r="D100" i="1"/>
  <c r="N99" i="1"/>
  <c r="D99" i="1"/>
  <c r="N98" i="1"/>
  <c r="D98" i="1"/>
  <c r="N97" i="1"/>
  <c r="D97" i="1"/>
  <c r="N96" i="1"/>
  <c r="D96" i="1"/>
  <c r="N95" i="1"/>
  <c r="D95" i="1"/>
  <c r="N94" i="1"/>
  <c r="D94" i="1"/>
  <c r="N93" i="1"/>
  <c r="D93" i="1"/>
  <c r="N92" i="1"/>
  <c r="D92" i="1"/>
  <c r="N91" i="1"/>
  <c r="D9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31" i="1"/>
  <c r="H81" i="1"/>
  <c r="G81" i="1"/>
  <c r="F81" i="1"/>
  <c r="I81" i="1"/>
  <c r="M81" i="1"/>
  <c r="K81" i="1"/>
  <c r="J81" i="1"/>
  <c r="L80" i="1"/>
  <c r="N80" i="1" s="1"/>
  <c r="L79" i="1"/>
  <c r="N79" i="1" s="1"/>
  <c r="L78" i="1"/>
  <c r="N78" i="1" s="1"/>
  <c r="L77" i="1"/>
  <c r="N77" i="1" s="1"/>
  <c r="L76" i="1"/>
  <c r="N76" i="1" s="1"/>
  <c r="L75" i="1"/>
  <c r="N75" i="1" s="1"/>
  <c r="L74" i="1"/>
  <c r="N74" i="1" s="1"/>
  <c r="L73" i="1"/>
  <c r="N73" i="1" s="1"/>
  <c r="L72" i="1"/>
  <c r="N72" i="1" s="1"/>
  <c r="L71" i="1"/>
  <c r="N71" i="1" s="1"/>
  <c r="L70" i="1"/>
  <c r="N70" i="1" s="1"/>
  <c r="L69" i="1"/>
  <c r="N69" i="1" s="1"/>
  <c r="L68" i="1"/>
  <c r="N68" i="1" s="1"/>
  <c r="L67" i="1"/>
  <c r="N67" i="1" s="1"/>
  <c r="L66" i="1"/>
  <c r="N66" i="1" s="1"/>
  <c r="L65" i="1"/>
  <c r="N65" i="1" s="1"/>
  <c r="L64" i="1"/>
  <c r="N64" i="1" s="1"/>
  <c r="L63" i="1"/>
  <c r="N63" i="1" s="1"/>
  <c r="L62" i="1"/>
  <c r="N62" i="1" s="1"/>
  <c r="L61" i="1"/>
  <c r="N61" i="1" s="1"/>
  <c r="L60" i="1"/>
  <c r="N60" i="1" s="1"/>
  <c r="L59" i="1"/>
  <c r="N59" i="1" s="1"/>
  <c r="L58" i="1"/>
  <c r="N58" i="1" s="1"/>
  <c r="L57" i="1"/>
  <c r="N57" i="1" s="1"/>
  <c r="L56" i="1"/>
  <c r="N56" i="1" s="1"/>
  <c r="L55" i="1"/>
  <c r="N55" i="1" s="1"/>
  <c r="L53" i="1"/>
  <c r="N53" i="1" s="1"/>
  <c r="L52" i="1"/>
  <c r="N52" i="1" s="1"/>
  <c r="L51" i="1"/>
  <c r="N51" i="1" s="1"/>
  <c r="L50" i="1"/>
  <c r="N50" i="1" s="1"/>
  <c r="L48" i="1"/>
  <c r="N48" i="1" s="1"/>
  <c r="L47" i="1"/>
  <c r="N47" i="1" s="1"/>
  <c r="L46" i="1"/>
  <c r="N46" i="1" s="1"/>
  <c r="L45" i="1"/>
  <c r="N45" i="1" s="1"/>
  <c r="L44" i="1"/>
  <c r="N44" i="1" s="1"/>
  <c r="L43" i="1"/>
  <c r="N43" i="1" s="1"/>
  <c r="L42" i="1"/>
  <c r="N42" i="1" s="1"/>
  <c r="L41" i="1"/>
  <c r="N41" i="1" s="1"/>
  <c r="L40" i="1"/>
  <c r="N40" i="1" s="1"/>
  <c r="L39" i="1"/>
  <c r="N39" i="1" s="1"/>
  <c r="L38" i="1"/>
  <c r="N38" i="1" s="1"/>
  <c r="L37" i="1"/>
  <c r="N37" i="1" s="1"/>
  <c r="L36" i="1"/>
  <c r="N36" i="1" s="1"/>
  <c r="L35" i="1"/>
  <c r="N35" i="1" s="1"/>
  <c r="L34" i="1"/>
  <c r="N34" i="1" s="1"/>
  <c r="L33" i="1"/>
  <c r="N33" i="1" s="1"/>
  <c r="L32" i="1"/>
  <c r="N32" i="1" s="1"/>
  <c r="L31" i="1"/>
  <c r="N31" i="1" s="1"/>
  <c r="O22" i="1"/>
  <c r="N22" i="1"/>
  <c r="M22" i="1"/>
  <c r="L22" i="1"/>
  <c r="K22" i="1"/>
  <c r="J22" i="1"/>
  <c r="I22" i="1"/>
  <c r="H22" i="1"/>
  <c r="G22" i="1"/>
  <c r="F22" i="1"/>
  <c r="E22" i="1"/>
  <c r="D22" i="1"/>
  <c r="N104" i="1" l="1"/>
  <c r="D104" i="1"/>
  <c r="E81" i="1"/>
  <c r="L81" i="1"/>
  <c r="N81" i="1"/>
</calcChain>
</file>

<file path=xl/sharedStrings.xml><?xml version="1.0" encoding="utf-8"?>
<sst xmlns="http://schemas.openxmlformats.org/spreadsheetml/2006/main" count="330" uniqueCount="86">
  <si>
    <t xml:space="preserve">INFORME DE VENTAS </t>
  </si>
  <si>
    <t>SEGURO AGRICOLA FORESTAL</t>
  </si>
  <si>
    <t>REGIONAL</t>
  </si>
  <si>
    <t>AGENCIA</t>
  </si>
  <si>
    <t>RUBROS</t>
  </si>
  <si>
    <t>TOTAL</t>
  </si>
  <si>
    <t>AUTOFINANCIADO</t>
  </si>
  <si>
    <t>B.N.P</t>
  </si>
  <si>
    <t>B.D.A</t>
  </si>
  <si>
    <t>OTROS  /COOPERATIVA</t>
  </si>
  <si>
    <t>PRODUCTORES</t>
  </si>
  <si>
    <t>HECTAREAS</t>
  </si>
  <si>
    <t>SUMA ASEGURADA  B/.</t>
  </si>
  <si>
    <t>100% DE PRIMA  B/.</t>
  </si>
  <si>
    <t>50% PRIMA    B/.</t>
  </si>
  <si>
    <t>COBRADAS  (B/.)</t>
  </si>
  <si>
    <t xml:space="preserve">POR COBRAR         B/.             </t>
  </si>
  <si>
    <t>VERAGUAS</t>
  </si>
  <si>
    <t>MARIATO</t>
  </si>
  <si>
    <t>SANDIA</t>
  </si>
  <si>
    <t>LOS SANTOS</t>
  </si>
  <si>
    <t>TONOSI</t>
  </si>
  <si>
    <t>TOMATE INDUSTRIAL</t>
  </si>
  <si>
    <t>LAS TABLAS</t>
  </si>
  <si>
    <t>MACARACAS</t>
  </si>
  <si>
    <t>HERRERA</t>
  </si>
  <si>
    <t>CHITRE</t>
  </si>
  <si>
    <t>BOCAS DEL TORO</t>
  </si>
  <si>
    <t>CHANGUINOLA</t>
  </si>
  <si>
    <t>PLATANO</t>
  </si>
  <si>
    <t>CHIRIQUI</t>
  </si>
  <si>
    <t>VOLCAN</t>
  </si>
  <si>
    <t>PIMENTON</t>
  </si>
  <si>
    <t>PAPAS</t>
  </si>
  <si>
    <t>CEBOLLA</t>
  </si>
  <si>
    <t>DAVID</t>
  </si>
  <si>
    <t>COCLE</t>
  </si>
  <si>
    <t>PENONOME</t>
  </si>
  <si>
    <t>LIMON</t>
  </si>
  <si>
    <t>SEGURO PECUARIO</t>
  </si>
  <si>
    <t>ESPECIE</t>
  </si>
  <si>
    <t>RUBRO</t>
  </si>
  <si>
    <t>SUMA ASEG.</t>
  </si>
  <si>
    <t>VALOR 100%</t>
  </si>
  <si>
    <t>VALOR T. 50%</t>
  </si>
  <si>
    <t>COBRADAS</t>
  </si>
  <si>
    <t>POR COBRAR</t>
  </si>
  <si>
    <t>CABEZ.</t>
  </si>
  <si>
    <t>AUTOF</t>
  </si>
  <si>
    <t>BDA</t>
  </si>
  <si>
    <t>PROD. ASE</t>
  </si>
  <si>
    <t>BOVINO</t>
  </si>
  <si>
    <t>VIENT/CARNE</t>
  </si>
  <si>
    <t>SEMENT/LECH .CARNE</t>
  </si>
  <si>
    <t>CHIRIQUI GRANDE</t>
  </si>
  <si>
    <t>CEBA</t>
  </si>
  <si>
    <t>VIENTRE/D. PROPOSITO</t>
  </si>
  <si>
    <t>CAPRINOS/OVINOS</t>
  </si>
  <si>
    <t>VIENT/LECHE</t>
  </si>
  <si>
    <t>SEMENTALES</t>
  </si>
  <si>
    <t>TOLE</t>
  </si>
  <si>
    <t>PANAMA ESTE</t>
  </si>
  <si>
    <t>CAPIRA</t>
  </si>
  <si>
    <t>EQUINO</t>
  </si>
  <si>
    <t>SANTIAGO</t>
  </si>
  <si>
    <t>SONA</t>
  </si>
  <si>
    <t>OCU</t>
  </si>
  <si>
    <t>DARIEN</t>
  </si>
  <si>
    <t>SANTA FE</t>
  </si>
  <si>
    <t>COLON</t>
  </si>
  <si>
    <t>BUENA VISTA</t>
  </si>
  <si>
    <t>COLCE</t>
  </si>
  <si>
    <t>PANMA ESTE</t>
  </si>
  <si>
    <t>CHEPO</t>
  </si>
  <si>
    <t>TORTI</t>
  </si>
  <si>
    <t>UNIDADES</t>
  </si>
  <si>
    <t>PRIMA</t>
  </si>
  <si>
    <t>MES CORRIENTE</t>
  </si>
  <si>
    <t>BOTES Y MOTORES</t>
  </si>
  <si>
    <t>TRANSPORTE GANADERO</t>
  </si>
  <si>
    <t>MAQUINARIA Y EQUIPO</t>
  </si>
  <si>
    <t xml:space="preserve">COCLE </t>
  </si>
  <si>
    <t>MICROFIANZAS A PEQUEÑOS PRODUCTORES</t>
  </si>
  <si>
    <t>INFRAESTRUCTURA</t>
  </si>
  <si>
    <t>PANAMA OESTE</t>
  </si>
  <si>
    <t>CHAME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</si>
</sst>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Border="1" applyProtection="1">
      <protection hidden="1"/>
    </xf>
    <xf numFmtId="0" fontId="0" fillId="0" borderId="0" xfId="0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1" fillId="0" borderId="0" xfId="0" applyFont="1" applyBorder="1" applyProtection="1"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0" fillId="0" borderId="0" xfId="0" applyAlignmen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1" fillId="2" borderId="1" xfId="0" applyFont="1" applyFill="1" applyBorder="1" applyAlignment="1">
      <alignment vertical="center" wrapText="1"/>
    </xf>
    <xf numFmtId="0" fontId="4" fillId="0" borderId="2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3" xfId="0" applyFont="1" applyBorder="1" applyAlignment="1" applyProtection="1">
      <alignment horizontal="center" vertical="center" textRotation="90" wrapText="1"/>
      <protection hidden="1"/>
    </xf>
    <xf numFmtId="0" fontId="4" fillId="0" borderId="1" xfId="0" applyFont="1" applyBorder="1" applyAlignment="1" applyProtection="1">
      <alignment horizontal="center" vertical="center" textRotation="90" wrapText="1"/>
      <protection hidden="1"/>
    </xf>
    <xf numFmtId="0" fontId="4" fillId="0" borderId="4" xfId="0" applyFont="1" applyBorder="1" applyAlignment="1" applyProtection="1">
      <alignment horizontal="center" vertical="center" textRotation="90" wrapText="1"/>
      <protection hidden="1"/>
    </xf>
    <xf numFmtId="0" fontId="4" fillId="0" borderId="5" xfId="0" applyFont="1" applyBorder="1" applyAlignment="1" applyProtection="1">
      <alignment horizontal="center" vertical="center" textRotation="90" wrapText="1"/>
      <protection hidden="1"/>
    </xf>
    <xf numFmtId="0" fontId="4" fillId="0" borderId="6" xfId="0" applyFont="1" applyBorder="1" applyAlignment="1" applyProtection="1">
      <alignment horizontal="center" vertical="center" wrapText="1"/>
      <protection hidden="1"/>
    </xf>
    <xf numFmtId="4" fontId="4" fillId="0" borderId="1" xfId="0" applyNumberFormat="1" applyFont="1" applyBorder="1" applyAlignment="1" applyProtection="1">
      <alignment horizontal="center" vertical="center" wrapText="1"/>
      <protection hidden="1"/>
    </xf>
    <xf numFmtId="0" fontId="0" fillId="0" borderId="1" xfId="0" applyFont="1" applyBorder="1"/>
    <xf numFmtId="0" fontId="0" fillId="0" borderId="3" xfId="0" applyFont="1" applyBorder="1"/>
    <xf numFmtId="0" fontId="0" fillId="0" borderId="1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4" fillId="0" borderId="6" xfId="0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0" fillId="0" borderId="3" xfId="0" applyFont="1" applyBorder="1" applyAlignment="1">
      <alignment horizontal="center" wrapText="1"/>
    </xf>
    <xf numFmtId="0" fontId="0" fillId="2" borderId="1" xfId="0" applyFont="1" applyFill="1" applyBorder="1"/>
    <xf numFmtId="0" fontId="0" fillId="2" borderId="3" xfId="0" applyFont="1" applyFill="1" applyBorder="1"/>
    <xf numFmtId="0" fontId="0" fillId="2" borderId="1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4" fillId="0" borderId="1" xfId="0" applyFont="1" applyBorder="1" applyAlignment="1" applyProtection="1">
      <alignment horizontal="left"/>
      <protection hidden="1"/>
    </xf>
    <xf numFmtId="0" fontId="4" fillId="0" borderId="7" xfId="0" applyFont="1" applyBorder="1" applyAlignment="1" applyProtection="1">
      <alignment horizontal="center"/>
      <protection hidden="1"/>
    </xf>
    <xf numFmtId="4" fontId="4" fillId="0" borderId="7" xfId="0" applyNumberFormat="1" applyFont="1" applyBorder="1" applyAlignment="1" applyProtection="1">
      <alignment horizontal="center"/>
      <protection hidden="1"/>
    </xf>
    <xf numFmtId="0" fontId="1" fillId="0" borderId="1" xfId="0" applyFont="1" applyBorder="1"/>
    <xf numFmtId="3" fontId="1" fillId="0" borderId="1" xfId="0" applyNumberFormat="1" applyFont="1" applyBorder="1"/>
    <xf numFmtId="3" fontId="1" fillId="2" borderId="1" xfId="0" applyNumberFormat="1" applyFont="1" applyFill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center"/>
    </xf>
    <xf numFmtId="0" fontId="0" fillId="2" borderId="1" xfId="0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3" fontId="4" fillId="0" borderId="4" xfId="0" applyNumberFormat="1" applyFont="1" applyBorder="1" applyAlignment="1" applyProtection="1">
      <alignment horizontal="center" vertical="center" textRotation="90" wrapText="1"/>
      <protection hidden="1"/>
    </xf>
    <xf numFmtId="3" fontId="4" fillId="0" borderId="5" xfId="0" applyNumberFormat="1" applyFont="1" applyBorder="1" applyAlignment="1" applyProtection="1">
      <alignment horizontal="center" vertical="center" textRotation="90" wrapText="1"/>
      <protection hidden="1"/>
    </xf>
    <xf numFmtId="3" fontId="4" fillId="0" borderId="1" xfId="0" applyNumberFormat="1" applyFont="1" applyBorder="1" applyAlignment="1" applyProtection="1">
      <alignment horizontal="center" vertical="center" wrapText="1"/>
      <protection hidden="1"/>
    </xf>
    <xf numFmtId="3" fontId="0" fillId="0" borderId="1" xfId="0" applyNumberFormat="1" applyBorder="1"/>
    <xf numFmtId="0" fontId="1" fillId="0" borderId="4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3" fontId="1" fillId="0" borderId="1" xfId="0" applyNumberFormat="1" applyFont="1" applyBorder="1" applyAlignment="1">
      <alignment horizontal="right"/>
    </xf>
    <xf numFmtId="0" fontId="1" fillId="0" borderId="4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3" fontId="3" fillId="0" borderId="4" xfId="0" applyNumberFormat="1" applyFont="1" applyBorder="1" applyAlignment="1" applyProtection="1">
      <alignment horizontal="right"/>
      <protection locked="0"/>
    </xf>
    <xf numFmtId="3" fontId="3" fillId="0" borderId="5" xfId="0" applyNumberFormat="1" applyFont="1" applyBorder="1" applyAlignment="1" applyProtection="1">
      <alignment horizontal="right"/>
      <protection locked="0"/>
    </xf>
    <xf numFmtId="3" fontId="3" fillId="0" borderId="6" xfId="0" applyNumberFormat="1" applyFont="1" applyBorder="1" applyAlignment="1" applyProtection="1">
      <alignment horizontal="right"/>
      <protection locked="0"/>
    </xf>
    <xf numFmtId="3" fontId="3" fillId="0" borderId="1" xfId="0" applyNumberFormat="1" applyFont="1" applyBorder="1" applyAlignment="1" applyProtection="1">
      <alignment horizontal="right"/>
      <protection locked="0"/>
    </xf>
    <xf numFmtId="3" fontId="3" fillId="0" borderId="1" xfId="0" applyNumberFormat="1" applyFont="1" applyBorder="1" applyAlignment="1" applyProtection="1">
      <alignment horizontal="right"/>
      <protection hidden="1"/>
    </xf>
    <xf numFmtId="3" fontId="4" fillId="0" borderId="7" xfId="0" applyNumberFormat="1" applyFont="1" applyBorder="1" applyAlignment="1" applyProtection="1">
      <alignment horizontal="right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Q104"/>
  <sheetViews>
    <sheetView tabSelected="1" zoomScaleNormal="100" workbookViewId="0">
      <selection activeCell="P8" sqref="P8:Q22"/>
    </sheetView>
  </sheetViews>
  <sheetFormatPr baseColWidth="10" defaultRowHeight="15" x14ac:dyDescent="0.25"/>
  <cols>
    <col min="1" max="1" width="16.140625" bestFit="1" customWidth="1"/>
    <col min="2" max="2" width="17" bestFit="1" customWidth="1"/>
  </cols>
  <sheetData>
    <row r="5" spans="1:17" ht="18.75" x14ac:dyDescent="0.3">
      <c r="A5" s="1"/>
      <c r="B5" s="1"/>
      <c r="C5" s="1"/>
      <c r="D5" s="2"/>
      <c r="E5" s="3" t="s">
        <v>0</v>
      </c>
      <c r="F5" s="3"/>
      <c r="G5" s="3"/>
      <c r="H5" s="3"/>
      <c r="I5" s="3"/>
      <c r="J5" s="3"/>
      <c r="K5" s="2"/>
      <c r="L5" s="2"/>
      <c r="M5" s="2"/>
      <c r="N5" s="2"/>
      <c r="O5" s="2"/>
      <c r="P5" s="2"/>
      <c r="Q5" s="2"/>
    </row>
    <row r="6" spans="1:17" ht="18.75" x14ac:dyDescent="0.3">
      <c r="A6" s="1"/>
      <c r="B6" s="1"/>
      <c r="C6" s="1"/>
      <c r="D6" s="2"/>
      <c r="E6" s="3" t="s">
        <v>1</v>
      </c>
      <c r="F6" s="3"/>
      <c r="G6" s="3"/>
      <c r="H6" s="3"/>
      <c r="I6" s="3"/>
      <c r="J6" s="3"/>
      <c r="K6" s="2"/>
      <c r="L6" s="2"/>
      <c r="M6" s="2"/>
      <c r="N6" s="2"/>
      <c r="O6" s="2"/>
      <c r="P6" s="2"/>
      <c r="Q6" s="2"/>
    </row>
    <row r="7" spans="1:17" x14ac:dyDescent="0.25">
      <c r="A7" s="4"/>
      <c r="B7" s="4"/>
      <c r="C7" s="5"/>
      <c r="D7" s="2"/>
      <c r="E7" s="6"/>
      <c r="F7" s="6"/>
      <c r="G7" s="6"/>
      <c r="H7" s="6"/>
      <c r="I7" s="6"/>
      <c r="J7" s="7"/>
      <c r="K7" s="2"/>
      <c r="L7" s="2"/>
      <c r="M7" s="2"/>
      <c r="N7" s="2"/>
      <c r="O7" s="2"/>
      <c r="P7" s="2"/>
      <c r="Q7" s="2"/>
    </row>
    <row r="8" spans="1:17" ht="51" x14ac:dyDescent="0.25">
      <c r="A8" s="8" t="s">
        <v>2</v>
      </c>
      <c r="B8" s="8" t="s">
        <v>3</v>
      </c>
      <c r="C8" s="9" t="s">
        <v>4</v>
      </c>
      <c r="D8" s="9" t="s">
        <v>5</v>
      </c>
      <c r="E8" s="10" t="s">
        <v>6</v>
      </c>
      <c r="F8" s="11" t="s">
        <v>7</v>
      </c>
      <c r="G8" s="12" t="s">
        <v>8</v>
      </c>
      <c r="H8" s="12" t="s">
        <v>9</v>
      </c>
      <c r="I8" s="12" t="s">
        <v>10</v>
      </c>
      <c r="J8" s="13" t="s">
        <v>11</v>
      </c>
      <c r="K8" s="13" t="s">
        <v>12</v>
      </c>
      <c r="L8" s="14" t="s">
        <v>13</v>
      </c>
      <c r="M8" s="15" t="s">
        <v>14</v>
      </c>
      <c r="N8" s="16" t="s">
        <v>15</v>
      </c>
      <c r="O8" s="16" t="s">
        <v>16</v>
      </c>
    </row>
    <row r="9" spans="1:17" x14ac:dyDescent="0.25">
      <c r="A9" s="17" t="s">
        <v>17</v>
      </c>
      <c r="B9" s="17" t="s">
        <v>18</v>
      </c>
      <c r="C9" s="18" t="s">
        <v>19</v>
      </c>
      <c r="D9" s="19">
        <v>2</v>
      </c>
      <c r="E9" s="20">
        <v>1</v>
      </c>
      <c r="F9" s="21">
        <v>0</v>
      </c>
      <c r="G9" s="22">
        <v>1</v>
      </c>
      <c r="H9" s="22">
        <v>0</v>
      </c>
      <c r="I9" s="22">
        <v>2</v>
      </c>
      <c r="J9" s="23">
        <v>5.2</v>
      </c>
      <c r="K9" s="53">
        <v>18694.77</v>
      </c>
      <c r="L9" s="54">
        <v>1308.6300000000001</v>
      </c>
      <c r="M9" s="55">
        <v>654.31500000000005</v>
      </c>
      <c r="N9" s="56">
        <v>415.24</v>
      </c>
      <c r="O9" s="57">
        <v>239.07500000000005</v>
      </c>
    </row>
    <row r="10" spans="1:17" x14ac:dyDescent="0.25">
      <c r="A10" s="17" t="s">
        <v>20</v>
      </c>
      <c r="B10" s="17" t="s">
        <v>21</v>
      </c>
      <c r="C10" s="18" t="s">
        <v>22</v>
      </c>
      <c r="D10" s="19">
        <v>4</v>
      </c>
      <c r="E10" s="20">
        <v>0</v>
      </c>
      <c r="F10" s="21">
        <v>0</v>
      </c>
      <c r="G10" s="22">
        <v>4</v>
      </c>
      <c r="H10" s="22">
        <v>0</v>
      </c>
      <c r="I10" s="22">
        <v>4</v>
      </c>
      <c r="J10" s="23">
        <v>9.3000000000000007</v>
      </c>
      <c r="K10" s="53">
        <v>65205.56</v>
      </c>
      <c r="L10" s="54">
        <v>4564.3900000000003</v>
      </c>
      <c r="M10" s="55">
        <v>2282.1950000000002</v>
      </c>
      <c r="N10" s="56">
        <v>2282.1999999999998</v>
      </c>
      <c r="O10" s="57">
        <v>-4.999999999654392E-3</v>
      </c>
    </row>
    <row r="11" spans="1:17" x14ac:dyDescent="0.25">
      <c r="A11" s="17" t="s">
        <v>20</v>
      </c>
      <c r="B11" s="17" t="s">
        <v>23</v>
      </c>
      <c r="C11" s="18" t="s">
        <v>22</v>
      </c>
      <c r="D11" s="19">
        <v>24</v>
      </c>
      <c r="E11" s="20">
        <v>2</v>
      </c>
      <c r="F11" s="21">
        <v>0</v>
      </c>
      <c r="G11" s="22">
        <v>14</v>
      </c>
      <c r="H11" s="22">
        <v>8</v>
      </c>
      <c r="I11" s="22">
        <v>20</v>
      </c>
      <c r="J11" s="23">
        <v>32.65</v>
      </c>
      <c r="K11" s="53">
        <v>241593.25</v>
      </c>
      <c r="L11" s="54">
        <v>16911.54</v>
      </c>
      <c r="M11" s="55">
        <v>8455.77</v>
      </c>
      <c r="N11" s="56">
        <v>8455.77</v>
      </c>
      <c r="O11" s="57">
        <v>0</v>
      </c>
    </row>
    <row r="12" spans="1:17" x14ac:dyDescent="0.25">
      <c r="A12" s="17" t="s">
        <v>20</v>
      </c>
      <c r="B12" s="17" t="s">
        <v>24</v>
      </c>
      <c r="C12" s="18" t="s">
        <v>19</v>
      </c>
      <c r="D12" s="19">
        <v>1</v>
      </c>
      <c r="E12" s="20">
        <v>1</v>
      </c>
      <c r="F12" s="21">
        <v>0</v>
      </c>
      <c r="G12" s="22">
        <v>0</v>
      </c>
      <c r="H12" s="22">
        <v>0</v>
      </c>
      <c r="I12" s="22">
        <v>1</v>
      </c>
      <c r="J12" s="23">
        <v>1.3</v>
      </c>
      <c r="K12" s="53">
        <v>9114.76</v>
      </c>
      <c r="L12" s="54">
        <v>638.03</v>
      </c>
      <c r="M12" s="55">
        <v>319.01499999999999</v>
      </c>
      <c r="N12" s="56">
        <v>319.02</v>
      </c>
      <c r="O12" s="57">
        <v>-4.9999999999954525E-3</v>
      </c>
    </row>
    <row r="13" spans="1:17" x14ac:dyDescent="0.25">
      <c r="A13" s="17" t="s">
        <v>20</v>
      </c>
      <c r="B13" s="17" t="s">
        <v>24</v>
      </c>
      <c r="C13" s="18" t="s">
        <v>22</v>
      </c>
      <c r="D13" s="19">
        <v>3</v>
      </c>
      <c r="E13" s="24">
        <v>3</v>
      </c>
      <c r="F13" s="21">
        <v>0</v>
      </c>
      <c r="G13" s="22">
        <v>0</v>
      </c>
      <c r="H13" s="22">
        <v>0</v>
      </c>
      <c r="I13" s="22">
        <v>1</v>
      </c>
      <c r="J13" s="23">
        <v>7.8</v>
      </c>
      <c r="K13" s="53">
        <v>31178.32</v>
      </c>
      <c r="L13" s="54">
        <v>2182.48</v>
      </c>
      <c r="M13" s="55">
        <v>1091.24</v>
      </c>
      <c r="N13" s="56">
        <v>1091.24</v>
      </c>
      <c r="O13" s="57">
        <v>0</v>
      </c>
    </row>
    <row r="14" spans="1:17" x14ac:dyDescent="0.25">
      <c r="A14" s="17" t="s">
        <v>25</v>
      </c>
      <c r="B14" s="17" t="s">
        <v>26</v>
      </c>
      <c r="C14" s="18" t="s">
        <v>22</v>
      </c>
      <c r="D14" s="19">
        <v>1</v>
      </c>
      <c r="E14" s="24">
        <v>1</v>
      </c>
      <c r="F14" s="21">
        <v>0</v>
      </c>
      <c r="G14" s="22">
        <v>0</v>
      </c>
      <c r="H14" s="22">
        <v>0</v>
      </c>
      <c r="I14" s="22">
        <v>1</v>
      </c>
      <c r="J14" s="23">
        <v>1.2</v>
      </c>
      <c r="K14" s="53">
        <v>8413.6200000000008</v>
      </c>
      <c r="L14" s="54">
        <v>588.95000000000005</v>
      </c>
      <c r="M14" s="55">
        <v>294.47500000000002</v>
      </c>
      <c r="N14" s="56">
        <v>294.48</v>
      </c>
      <c r="O14" s="57">
        <v>-4.9999999999954525E-3</v>
      </c>
    </row>
    <row r="15" spans="1:17" x14ac:dyDescent="0.25">
      <c r="A15" s="17" t="s">
        <v>27</v>
      </c>
      <c r="B15" s="17" t="s">
        <v>28</v>
      </c>
      <c r="C15" s="18" t="s">
        <v>29</v>
      </c>
      <c r="D15" s="19">
        <v>1</v>
      </c>
      <c r="E15" s="20">
        <v>0</v>
      </c>
      <c r="F15" s="21">
        <v>0</v>
      </c>
      <c r="G15" s="22">
        <v>1</v>
      </c>
      <c r="H15" s="22">
        <v>0</v>
      </c>
      <c r="I15" s="22">
        <v>1</v>
      </c>
      <c r="J15" s="23">
        <v>1</v>
      </c>
      <c r="K15" s="53">
        <v>5331.81</v>
      </c>
      <c r="L15" s="54">
        <v>319.91000000000003</v>
      </c>
      <c r="M15" s="55">
        <v>159.95500000000001</v>
      </c>
      <c r="N15" s="56">
        <v>0</v>
      </c>
      <c r="O15" s="57">
        <v>159.95500000000001</v>
      </c>
    </row>
    <row r="16" spans="1:17" x14ac:dyDescent="0.25">
      <c r="A16" s="17" t="s">
        <v>30</v>
      </c>
      <c r="B16" s="17" t="s">
        <v>31</v>
      </c>
      <c r="C16" s="18" t="s">
        <v>32</v>
      </c>
      <c r="D16" s="19">
        <v>1</v>
      </c>
      <c r="E16" s="20">
        <v>0</v>
      </c>
      <c r="F16" s="21">
        <v>0</v>
      </c>
      <c r="G16" s="22">
        <v>1</v>
      </c>
      <c r="H16" s="22">
        <v>0</v>
      </c>
      <c r="I16" s="22">
        <v>1</v>
      </c>
      <c r="J16" s="23">
        <v>0.25</v>
      </c>
      <c r="K16" s="53">
        <v>6243.49</v>
      </c>
      <c r="L16" s="54">
        <v>437.04</v>
      </c>
      <c r="M16" s="55">
        <v>218.52</v>
      </c>
      <c r="N16" s="56">
        <v>0</v>
      </c>
      <c r="O16" s="57">
        <v>218.52</v>
      </c>
    </row>
    <row r="17" spans="1:15" x14ac:dyDescent="0.25">
      <c r="A17" s="17" t="s">
        <v>30</v>
      </c>
      <c r="B17" s="17" t="s">
        <v>31</v>
      </c>
      <c r="C17" s="18" t="s">
        <v>33</v>
      </c>
      <c r="D17" s="19">
        <v>4</v>
      </c>
      <c r="E17" s="20">
        <v>2</v>
      </c>
      <c r="F17" s="21">
        <v>0</v>
      </c>
      <c r="G17" s="22">
        <v>2</v>
      </c>
      <c r="H17" s="22">
        <v>0</v>
      </c>
      <c r="I17" s="22">
        <v>4</v>
      </c>
      <c r="J17" s="23">
        <v>4.8499999999999996</v>
      </c>
      <c r="K17" s="53">
        <v>63529.16</v>
      </c>
      <c r="L17" s="54">
        <v>4073.73</v>
      </c>
      <c r="M17" s="55">
        <v>2036.865</v>
      </c>
      <c r="N17" s="56">
        <v>1388.48</v>
      </c>
      <c r="O17" s="57">
        <v>648.38499999999999</v>
      </c>
    </row>
    <row r="18" spans="1:15" x14ac:dyDescent="0.25">
      <c r="A18" s="17" t="s">
        <v>30</v>
      </c>
      <c r="B18" s="17" t="s">
        <v>31</v>
      </c>
      <c r="C18" s="18" t="s">
        <v>34</v>
      </c>
      <c r="D18" s="19">
        <v>1</v>
      </c>
      <c r="E18" s="20">
        <v>1</v>
      </c>
      <c r="F18" s="21">
        <v>0</v>
      </c>
      <c r="G18" s="22">
        <v>0</v>
      </c>
      <c r="H18" s="22">
        <v>0</v>
      </c>
      <c r="I18" s="22">
        <v>1</v>
      </c>
      <c r="J18" s="23">
        <v>5.3</v>
      </c>
      <c r="K18" s="53">
        <v>68095.78</v>
      </c>
      <c r="L18" s="54">
        <v>4085.75</v>
      </c>
      <c r="M18" s="55">
        <v>2042.875</v>
      </c>
      <c r="N18" s="56">
        <v>2042.88</v>
      </c>
      <c r="O18" s="57">
        <v>0</v>
      </c>
    </row>
    <row r="19" spans="1:15" x14ac:dyDescent="0.25">
      <c r="A19" s="17" t="s">
        <v>30</v>
      </c>
      <c r="B19" s="17" t="s">
        <v>35</v>
      </c>
      <c r="C19" s="18" t="s">
        <v>29</v>
      </c>
      <c r="D19" s="19">
        <v>1</v>
      </c>
      <c r="E19" s="20">
        <v>0</v>
      </c>
      <c r="F19" s="21">
        <v>0</v>
      </c>
      <c r="G19" s="22">
        <v>1</v>
      </c>
      <c r="H19" s="22">
        <v>0</v>
      </c>
      <c r="I19" s="22">
        <v>1</v>
      </c>
      <c r="J19" s="23">
        <v>2.2999999999999998</v>
      </c>
      <c r="K19" s="53">
        <v>17356.88</v>
      </c>
      <c r="L19" s="54">
        <v>1214.98</v>
      </c>
      <c r="M19" s="55">
        <v>607.49</v>
      </c>
      <c r="N19" s="56">
        <v>0</v>
      </c>
      <c r="O19" s="57">
        <v>607.49</v>
      </c>
    </row>
    <row r="20" spans="1:15" x14ac:dyDescent="0.25">
      <c r="A20" s="25" t="s">
        <v>36</v>
      </c>
      <c r="B20" s="25" t="s">
        <v>37</v>
      </c>
      <c r="C20" s="26" t="s">
        <v>34</v>
      </c>
      <c r="D20" s="27">
        <v>38</v>
      </c>
      <c r="E20" s="28">
        <v>0</v>
      </c>
      <c r="F20" s="21">
        <v>0</v>
      </c>
      <c r="G20" s="22">
        <v>22</v>
      </c>
      <c r="H20" s="22">
        <v>16</v>
      </c>
      <c r="I20" s="22">
        <v>35</v>
      </c>
      <c r="J20" s="23">
        <v>27.14</v>
      </c>
      <c r="K20" s="53">
        <v>242971.01</v>
      </c>
      <c r="L20" s="54">
        <v>12148.47</v>
      </c>
      <c r="M20" s="55">
        <v>6074.2349999999997</v>
      </c>
      <c r="N20" s="56">
        <v>1479.43</v>
      </c>
      <c r="O20" s="57">
        <v>4594.8049999999994</v>
      </c>
    </row>
    <row r="21" spans="1:15" x14ac:dyDescent="0.25">
      <c r="A21" s="17" t="s">
        <v>36</v>
      </c>
      <c r="B21" s="17" t="s">
        <v>37</v>
      </c>
      <c r="C21" s="18" t="s">
        <v>38</v>
      </c>
      <c r="D21" s="19">
        <v>1</v>
      </c>
      <c r="E21" s="20">
        <v>1</v>
      </c>
      <c r="F21" s="21">
        <v>0</v>
      </c>
      <c r="G21" s="22">
        <v>0</v>
      </c>
      <c r="H21" s="22">
        <v>0</v>
      </c>
      <c r="I21" s="22">
        <v>1</v>
      </c>
      <c r="J21" s="23">
        <v>4.9000000000000004</v>
      </c>
      <c r="K21" s="53">
        <v>26443.73</v>
      </c>
      <c r="L21" s="54">
        <v>1057.75</v>
      </c>
      <c r="M21" s="55">
        <v>528.875</v>
      </c>
      <c r="N21" s="56">
        <v>0</v>
      </c>
      <c r="O21" s="57">
        <v>528.875</v>
      </c>
    </row>
    <row r="22" spans="1:15" ht="15.75" thickBot="1" x14ac:dyDescent="0.3">
      <c r="A22" s="29" t="s">
        <v>5</v>
      </c>
      <c r="B22" s="29"/>
      <c r="C22" s="29"/>
      <c r="D22" s="30">
        <f>SUM(D9:D21)</f>
        <v>82</v>
      </c>
      <c r="E22" s="30">
        <f t="shared" ref="E22:O22" si="0">SUM(E9:E21)</f>
        <v>12</v>
      </c>
      <c r="F22" s="30">
        <f t="shared" si="0"/>
        <v>0</v>
      </c>
      <c r="G22" s="30">
        <f t="shared" si="0"/>
        <v>46</v>
      </c>
      <c r="H22" s="30">
        <f t="shared" si="0"/>
        <v>24</v>
      </c>
      <c r="I22" s="30">
        <f t="shared" si="0"/>
        <v>73</v>
      </c>
      <c r="J22" s="31">
        <f t="shared" si="0"/>
        <v>103.19</v>
      </c>
      <c r="K22" s="58">
        <f t="shared" si="0"/>
        <v>804172.14</v>
      </c>
      <c r="L22" s="58">
        <f t="shared" si="0"/>
        <v>49531.65</v>
      </c>
      <c r="M22" s="58">
        <f t="shared" si="0"/>
        <v>24765.825000000001</v>
      </c>
      <c r="N22" s="58">
        <f t="shared" si="0"/>
        <v>17768.739999999998</v>
      </c>
      <c r="O22" s="58">
        <f t="shared" si="0"/>
        <v>6997.09</v>
      </c>
    </row>
    <row r="23" spans="1:15" ht="15.75" thickTop="1" x14ac:dyDescent="0.25"/>
    <row r="26" spans="1:15" ht="18.75" x14ac:dyDescent="0.3">
      <c r="E26" s="3" t="s">
        <v>0</v>
      </c>
      <c r="F26" s="3"/>
      <c r="G26" s="3"/>
      <c r="H26" s="3"/>
      <c r="I26" s="3"/>
      <c r="J26" s="3"/>
    </row>
    <row r="27" spans="1:15" ht="18.75" x14ac:dyDescent="0.3">
      <c r="E27" s="3" t="s">
        <v>39</v>
      </c>
      <c r="F27" s="3"/>
      <c r="G27" s="3"/>
      <c r="H27" s="3"/>
      <c r="I27" s="3"/>
      <c r="J27" s="3"/>
    </row>
    <row r="30" spans="1:15" ht="45" customHeight="1" x14ac:dyDescent="0.25">
      <c r="A30" s="41" t="s">
        <v>2</v>
      </c>
      <c r="B30" s="41" t="s">
        <v>3</v>
      </c>
      <c r="C30" s="41" t="s">
        <v>40</v>
      </c>
      <c r="D30" s="41" t="s">
        <v>41</v>
      </c>
      <c r="E30" s="41" t="s">
        <v>5</v>
      </c>
      <c r="F30" s="41" t="s">
        <v>48</v>
      </c>
      <c r="G30" s="41" t="s">
        <v>49</v>
      </c>
      <c r="H30" s="41" t="s">
        <v>50</v>
      </c>
      <c r="I30" s="41" t="s">
        <v>47</v>
      </c>
      <c r="J30" s="42" t="s">
        <v>42</v>
      </c>
      <c r="K30" s="42" t="s">
        <v>43</v>
      </c>
      <c r="L30" s="34" t="s">
        <v>44</v>
      </c>
      <c r="M30" s="34" t="s">
        <v>45</v>
      </c>
      <c r="N30" s="34" t="s">
        <v>46</v>
      </c>
    </row>
    <row r="31" spans="1:15" x14ac:dyDescent="0.25">
      <c r="A31" s="35" t="s">
        <v>27</v>
      </c>
      <c r="B31" s="35" t="s">
        <v>27</v>
      </c>
      <c r="C31" s="35" t="s">
        <v>51</v>
      </c>
      <c r="D31" s="35" t="s">
        <v>52</v>
      </c>
      <c r="E31" s="36">
        <f>SUM(F31:G31)</f>
        <v>1</v>
      </c>
      <c r="F31" s="36">
        <v>0</v>
      </c>
      <c r="G31" s="36">
        <v>1</v>
      </c>
      <c r="H31" s="36">
        <v>1</v>
      </c>
      <c r="I31" s="36">
        <v>19</v>
      </c>
      <c r="J31" s="37">
        <v>17100</v>
      </c>
      <c r="K31" s="37">
        <v>1795.5</v>
      </c>
      <c r="L31" s="37">
        <f>K31/2</f>
        <v>897.75</v>
      </c>
      <c r="M31" s="37">
        <v>0</v>
      </c>
      <c r="N31" s="37">
        <f t="shared" ref="N31:N48" si="1">L31-M31</f>
        <v>897.75</v>
      </c>
    </row>
    <row r="32" spans="1:15" x14ac:dyDescent="0.25">
      <c r="A32" s="35" t="s">
        <v>27</v>
      </c>
      <c r="B32" s="35" t="s">
        <v>27</v>
      </c>
      <c r="C32" s="35" t="s">
        <v>51</v>
      </c>
      <c r="D32" s="35" t="s">
        <v>53</v>
      </c>
      <c r="E32" s="36">
        <f t="shared" ref="E32:E80" si="2">SUM(F32:G32)</f>
        <v>1</v>
      </c>
      <c r="F32" s="36">
        <v>0</v>
      </c>
      <c r="G32" s="36">
        <v>1</v>
      </c>
      <c r="H32" s="36">
        <v>1</v>
      </c>
      <c r="I32" s="36">
        <v>2</v>
      </c>
      <c r="J32" s="37">
        <v>8000</v>
      </c>
      <c r="K32" s="37">
        <v>360</v>
      </c>
      <c r="L32" s="37">
        <f>K32/2</f>
        <v>180</v>
      </c>
      <c r="M32" s="37">
        <v>0</v>
      </c>
      <c r="N32" s="37">
        <f t="shared" si="1"/>
        <v>180</v>
      </c>
    </row>
    <row r="33" spans="1:14" x14ac:dyDescent="0.25">
      <c r="A33" s="35" t="s">
        <v>27</v>
      </c>
      <c r="B33" s="35" t="s">
        <v>54</v>
      </c>
      <c r="C33" s="35" t="s">
        <v>51</v>
      </c>
      <c r="D33" s="35" t="s">
        <v>55</v>
      </c>
      <c r="E33" s="36">
        <f t="shared" si="2"/>
        <v>2</v>
      </c>
      <c r="F33" s="36">
        <v>1</v>
      </c>
      <c r="G33" s="36">
        <v>1</v>
      </c>
      <c r="H33" s="36">
        <v>1</v>
      </c>
      <c r="I33" s="36">
        <v>8</v>
      </c>
      <c r="J33" s="37">
        <v>4400</v>
      </c>
      <c r="K33" s="37">
        <v>231</v>
      </c>
      <c r="L33" s="37">
        <f>K33/2</f>
        <v>115.5</v>
      </c>
      <c r="M33" s="37">
        <v>0</v>
      </c>
      <c r="N33" s="37">
        <f t="shared" si="1"/>
        <v>115.5</v>
      </c>
    </row>
    <row r="34" spans="1:14" x14ac:dyDescent="0.25">
      <c r="A34" s="35" t="s">
        <v>27</v>
      </c>
      <c r="B34" s="35" t="s">
        <v>54</v>
      </c>
      <c r="C34" s="35" t="s">
        <v>51</v>
      </c>
      <c r="D34" s="35" t="s">
        <v>52</v>
      </c>
      <c r="E34" s="36">
        <f t="shared" si="2"/>
        <v>1</v>
      </c>
      <c r="F34" s="36">
        <v>0</v>
      </c>
      <c r="G34" s="36">
        <v>1</v>
      </c>
      <c r="H34" s="36">
        <v>1</v>
      </c>
      <c r="I34" s="36">
        <v>5</v>
      </c>
      <c r="J34" s="37">
        <v>3400</v>
      </c>
      <c r="K34" s="37">
        <v>178.5</v>
      </c>
      <c r="L34" s="37">
        <f>K34/2</f>
        <v>89.25</v>
      </c>
      <c r="M34" s="37">
        <v>0</v>
      </c>
      <c r="N34" s="37">
        <f t="shared" si="1"/>
        <v>89.25</v>
      </c>
    </row>
    <row r="35" spans="1:14" x14ac:dyDescent="0.25">
      <c r="A35" s="35" t="s">
        <v>20</v>
      </c>
      <c r="B35" s="35" t="s">
        <v>23</v>
      </c>
      <c r="C35" s="35" t="s">
        <v>51</v>
      </c>
      <c r="D35" s="35" t="s">
        <v>55</v>
      </c>
      <c r="E35" s="36">
        <f t="shared" si="2"/>
        <v>2</v>
      </c>
      <c r="F35" s="36">
        <v>1</v>
      </c>
      <c r="G35" s="36">
        <v>1</v>
      </c>
      <c r="H35" s="36">
        <v>2</v>
      </c>
      <c r="I35" s="36">
        <v>27</v>
      </c>
      <c r="J35" s="37">
        <v>16350</v>
      </c>
      <c r="K35" s="37">
        <v>572.25</v>
      </c>
      <c r="L35" s="37">
        <f t="shared" ref="L35:L38" si="3">K35/2</f>
        <v>286.125</v>
      </c>
      <c r="M35" s="37">
        <v>70</v>
      </c>
      <c r="N35" s="37">
        <f t="shared" si="1"/>
        <v>216.125</v>
      </c>
    </row>
    <row r="36" spans="1:14" x14ac:dyDescent="0.25">
      <c r="A36" s="35" t="s">
        <v>20</v>
      </c>
      <c r="B36" s="35" t="s">
        <v>23</v>
      </c>
      <c r="C36" s="35" t="s">
        <v>51</v>
      </c>
      <c r="D36" s="35" t="s">
        <v>52</v>
      </c>
      <c r="E36" s="36">
        <f t="shared" si="2"/>
        <v>3</v>
      </c>
      <c r="F36" s="36">
        <v>1</v>
      </c>
      <c r="G36" s="36">
        <v>2</v>
      </c>
      <c r="H36" s="36">
        <v>3</v>
      </c>
      <c r="I36" s="36">
        <v>29</v>
      </c>
      <c r="J36" s="37">
        <v>28800</v>
      </c>
      <c r="K36" s="37">
        <v>2184</v>
      </c>
      <c r="L36" s="37">
        <f t="shared" si="3"/>
        <v>1092</v>
      </c>
      <c r="M36" s="37">
        <v>210</v>
      </c>
      <c r="N36" s="37">
        <f t="shared" si="1"/>
        <v>882</v>
      </c>
    </row>
    <row r="37" spans="1:14" x14ac:dyDescent="0.25">
      <c r="A37" s="35" t="s">
        <v>20</v>
      </c>
      <c r="B37" s="35" t="s">
        <v>23</v>
      </c>
      <c r="C37" s="35" t="s">
        <v>51</v>
      </c>
      <c r="D37" s="35" t="s">
        <v>56</v>
      </c>
      <c r="E37" s="36">
        <f t="shared" si="2"/>
        <v>1</v>
      </c>
      <c r="F37" s="36">
        <v>1</v>
      </c>
      <c r="G37" s="36">
        <v>0</v>
      </c>
      <c r="H37" s="36">
        <v>1</v>
      </c>
      <c r="I37" s="36">
        <v>22</v>
      </c>
      <c r="J37" s="37">
        <v>19800</v>
      </c>
      <c r="K37" s="37">
        <v>693</v>
      </c>
      <c r="L37" s="37">
        <f t="shared" si="3"/>
        <v>346.5</v>
      </c>
      <c r="M37" s="37">
        <v>346.5</v>
      </c>
      <c r="N37" s="37">
        <f t="shared" si="1"/>
        <v>0</v>
      </c>
    </row>
    <row r="38" spans="1:14" x14ac:dyDescent="0.25">
      <c r="A38" s="35" t="s">
        <v>20</v>
      </c>
      <c r="B38" s="35" t="s">
        <v>23</v>
      </c>
      <c r="C38" s="35" t="s">
        <v>51</v>
      </c>
      <c r="D38" s="35" t="s">
        <v>53</v>
      </c>
      <c r="E38" s="36">
        <f t="shared" si="2"/>
        <v>1</v>
      </c>
      <c r="F38" s="36">
        <v>1</v>
      </c>
      <c r="G38" s="36">
        <v>0</v>
      </c>
      <c r="H38" s="36">
        <v>1</v>
      </c>
      <c r="I38" s="36">
        <v>2</v>
      </c>
      <c r="J38" s="37">
        <v>2000</v>
      </c>
      <c r="K38" s="37">
        <v>90</v>
      </c>
      <c r="L38" s="37">
        <f t="shared" si="3"/>
        <v>45</v>
      </c>
      <c r="M38" s="37">
        <v>45</v>
      </c>
      <c r="N38" s="37">
        <f t="shared" si="1"/>
        <v>0</v>
      </c>
    </row>
    <row r="39" spans="1:14" x14ac:dyDescent="0.25">
      <c r="A39" s="35" t="s">
        <v>20</v>
      </c>
      <c r="B39" s="35" t="s">
        <v>23</v>
      </c>
      <c r="C39" s="35" t="s">
        <v>57</v>
      </c>
      <c r="D39" s="35" t="s">
        <v>58</v>
      </c>
      <c r="E39" s="36">
        <f t="shared" si="2"/>
        <v>1</v>
      </c>
      <c r="F39" s="36">
        <v>1</v>
      </c>
      <c r="G39" s="36">
        <v>0</v>
      </c>
      <c r="H39" s="36">
        <v>1</v>
      </c>
      <c r="I39" s="36">
        <v>125</v>
      </c>
      <c r="J39" s="37">
        <v>62500</v>
      </c>
      <c r="K39" s="37">
        <v>1875</v>
      </c>
      <c r="L39" s="37">
        <f>K39/2</f>
        <v>937.5</v>
      </c>
      <c r="M39" s="37">
        <v>937.5</v>
      </c>
      <c r="N39" s="37">
        <f t="shared" si="1"/>
        <v>0</v>
      </c>
    </row>
    <row r="40" spans="1:14" x14ac:dyDescent="0.25">
      <c r="A40" s="35" t="s">
        <v>20</v>
      </c>
      <c r="B40" s="35" t="s">
        <v>23</v>
      </c>
      <c r="C40" s="35" t="s">
        <v>51</v>
      </c>
      <c r="D40" s="35" t="s">
        <v>58</v>
      </c>
      <c r="E40" s="36">
        <f t="shared" si="2"/>
        <v>1</v>
      </c>
      <c r="F40" s="36">
        <v>1</v>
      </c>
      <c r="G40" s="36">
        <v>0</v>
      </c>
      <c r="H40" s="36">
        <v>1</v>
      </c>
      <c r="I40" s="36">
        <v>5</v>
      </c>
      <c r="J40" s="37">
        <v>4000</v>
      </c>
      <c r="K40" s="37">
        <v>120</v>
      </c>
      <c r="L40" s="37">
        <f t="shared" ref="L40:L48" si="4">K40/2</f>
        <v>60</v>
      </c>
      <c r="M40" s="37">
        <v>0</v>
      </c>
      <c r="N40" s="37">
        <f t="shared" si="1"/>
        <v>60</v>
      </c>
    </row>
    <row r="41" spans="1:14" x14ac:dyDescent="0.25">
      <c r="A41" s="35" t="s">
        <v>20</v>
      </c>
      <c r="B41" s="35" t="s">
        <v>24</v>
      </c>
      <c r="C41" s="35" t="s">
        <v>51</v>
      </c>
      <c r="D41" s="35" t="s">
        <v>52</v>
      </c>
      <c r="E41" s="36">
        <f t="shared" si="2"/>
        <v>3</v>
      </c>
      <c r="F41" s="36">
        <v>0</v>
      </c>
      <c r="G41" s="36">
        <v>3</v>
      </c>
      <c r="H41" s="36">
        <v>2</v>
      </c>
      <c r="I41" s="36">
        <v>58</v>
      </c>
      <c r="J41" s="37">
        <v>53200</v>
      </c>
      <c r="K41" s="37">
        <v>2751</v>
      </c>
      <c r="L41" s="37">
        <f t="shared" si="4"/>
        <v>1375.5</v>
      </c>
      <c r="M41" s="37">
        <v>708.75</v>
      </c>
      <c r="N41" s="37">
        <f t="shared" si="1"/>
        <v>666.75</v>
      </c>
    </row>
    <row r="42" spans="1:14" x14ac:dyDescent="0.25">
      <c r="A42" s="35" t="s">
        <v>20</v>
      </c>
      <c r="B42" s="35" t="s">
        <v>24</v>
      </c>
      <c r="C42" s="35" t="s">
        <v>51</v>
      </c>
      <c r="D42" s="35" t="s">
        <v>53</v>
      </c>
      <c r="E42" s="36">
        <f t="shared" si="2"/>
        <v>2</v>
      </c>
      <c r="F42" s="36">
        <v>1</v>
      </c>
      <c r="G42" s="36">
        <v>1</v>
      </c>
      <c r="H42" s="36">
        <v>2</v>
      </c>
      <c r="I42" s="36">
        <v>3</v>
      </c>
      <c r="J42" s="37">
        <v>8000</v>
      </c>
      <c r="K42" s="37">
        <v>540</v>
      </c>
      <c r="L42" s="37">
        <f t="shared" si="4"/>
        <v>270</v>
      </c>
      <c r="M42" s="37">
        <v>135</v>
      </c>
      <c r="N42" s="37">
        <f t="shared" si="1"/>
        <v>135</v>
      </c>
    </row>
    <row r="43" spans="1:14" x14ac:dyDescent="0.25">
      <c r="A43" s="35" t="s">
        <v>20</v>
      </c>
      <c r="B43" s="35" t="s">
        <v>24</v>
      </c>
      <c r="C43" s="35" t="s">
        <v>57</v>
      </c>
      <c r="D43" s="35" t="s">
        <v>52</v>
      </c>
      <c r="E43" s="36">
        <f t="shared" si="2"/>
        <v>2</v>
      </c>
      <c r="F43" s="36">
        <v>0</v>
      </c>
      <c r="G43" s="36">
        <v>2</v>
      </c>
      <c r="H43" s="36">
        <v>1</v>
      </c>
      <c r="I43" s="36">
        <v>8</v>
      </c>
      <c r="J43" s="37">
        <v>4650</v>
      </c>
      <c r="K43" s="37">
        <v>627.75</v>
      </c>
      <c r="L43" s="37">
        <f t="shared" si="4"/>
        <v>313.875</v>
      </c>
      <c r="M43" s="37">
        <v>0</v>
      </c>
      <c r="N43" s="37">
        <f t="shared" si="1"/>
        <v>313.875</v>
      </c>
    </row>
    <row r="44" spans="1:14" x14ac:dyDescent="0.25">
      <c r="A44" s="35" t="s">
        <v>20</v>
      </c>
      <c r="B44" s="35" t="s">
        <v>24</v>
      </c>
      <c r="C44" s="35" t="s">
        <v>51</v>
      </c>
      <c r="D44" s="35" t="s">
        <v>59</v>
      </c>
      <c r="E44" s="36">
        <f t="shared" si="2"/>
        <v>1</v>
      </c>
      <c r="F44" s="36">
        <v>1</v>
      </c>
      <c r="G44" s="36">
        <v>0</v>
      </c>
      <c r="H44" s="36">
        <v>1</v>
      </c>
      <c r="I44" s="36">
        <v>1</v>
      </c>
      <c r="J44" s="37">
        <v>1000</v>
      </c>
      <c r="K44" s="37">
        <v>120</v>
      </c>
      <c r="L44" s="37">
        <f t="shared" si="4"/>
        <v>60</v>
      </c>
      <c r="M44" s="37">
        <v>0</v>
      </c>
      <c r="N44" s="37">
        <f t="shared" si="1"/>
        <v>60</v>
      </c>
    </row>
    <row r="45" spans="1:14" x14ac:dyDescent="0.25">
      <c r="A45" s="35" t="s">
        <v>20</v>
      </c>
      <c r="B45" s="35" t="s">
        <v>24</v>
      </c>
      <c r="C45" s="35" t="s">
        <v>51</v>
      </c>
      <c r="D45" s="35" t="s">
        <v>55</v>
      </c>
      <c r="E45" s="36">
        <f t="shared" si="2"/>
        <v>1</v>
      </c>
      <c r="F45" s="36">
        <v>0</v>
      </c>
      <c r="G45" s="36">
        <v>1</v>
      </c>
      <c r="H45" s="36">
        <v>1</v>
      </c>
      <c r="I45" s="36">
        <v>60</v>
      </c>
      <c r="J45" s="37">
        <v>36000</v>
      </c>
      <c r="K45" s="37">
        <v>1260</v>
      </c>
      <c r="L45" s="37">
        <f t="shared" si="4"/>
        <v>630</v>
      </c>
      <c r="M45" s="37">
        <v>0</v>
      </c>
      <c r="N45" s="37">
        <f t="shared" si="1"/>
        <v>630</v>
      </c>
    </row>
    <row r="46" spans="1:14" x14ac:dyDescent="0.25">
      <c r="A46" s="35" t="s">
        <v>20</v>
      </c>
      <c r="B46" s="35" t="s">
        <v>21</v>
      </c>
      <c r="C46" s="35" t="s">
        <v>51</v>
      </c>
      <c r="D46" s="35" t="s">
        <v>52</v>
      </c>
      <c r="E46" s="36">
        <f t="shared" si="2"/>
        <v>1</v>
      </c>
      <c r="F46" s="36">
        <v>0</v>
      </c>
      <c r="G46" s="36">
        <v>1</v>
      </c>
      <c r="H46" s="36">
        <v>1</v>
      </c>
      <c r="I46" s="36">
        <v>3</v>
      </c>
      <c r="J46" s="37">
        <v>3000</v>
      </c>
      <c r="K46" s="37">
        <v>315</v>
      </c>
      <c r="L46" s="37">
        <f t="shared" si="4"/>
        <v>157.5</v>
      </c>
      <c r="M46" s="37">
        <v>0</v>
      </c>
      <c r="N46" s="37">
        <f t="shared" si="1"/>
        <v>157.5</v>
      </c>
    </row>
    <row r="47" spans="1:14" x14ac:dyDescent="0.25">
      <c r="A47" s="35" t="s">
        <v>20</v>
      </c>
      <c r="B47" s="35" t="s">
        <v>21</v>
      </c>
      <c r="C47" s="35" t="s">
        <v>51</v>
      </c>
      <c r="D47" s="35" t="s">
        <v>55</v>
      </c>
      <c r="E47" s="36">
        <f t="shared" si="2"/>
        <v>6</v>
      </c>
      <c r="F47" s="36">
        <v>1</v>
      </c>
      <c r="G47" s="36">
        <v>5</v>
      </c>
      <c r="H47" s="36">
        <v>6</v>
      </c>
      <c r="I47" s="36">
        <v>153</v>
      </c>
      <c r="J47" s="37">
        <v>89150</v>
      </c>
      <c r="K47" s="37">
        <v>4452.88</v>
      </c>
      <c r="L47" s="37">
        <f t="shared" si="4"/>
        <v>2226.44</v>
      </c>
      <c r="M47" s="37">
        <v>227.5</v>
      </c>
      <c r="N47" s="37">
        <f t="shared" si="1"/>
        <v>1998.94</v>
      </c>
    </row>
    <row r="48" spans="1:14" x14ac:dyDescent="0.25">
      <c r="A48" s="35" t="s">
        <v>30</v>
      </c>
      <c r="B48" s="35" t="s">
        <v>35</v>
      </c>
      <c r="C48" s="35" t="s">
        <v>51</v>
      </c>
      <c r="D48" s="35" t="s">
        <v>52</v>
      </c>
      <c r="E48" s="36">
        <f t="shared" si="2"/>
        <v>2</v>
      </c>
      <c r="F48" s="36">
        <v>0</v>
      </c>
      <c r="G48" s="36">
        <v>2</v>
      </c>
      <c r="H48" s="36">
        <v>2</v>
      </c>
      <c r="I48" s="36">
        <v>67</v>
      </c>
      <c r="J48" s="37">
        <v>92000</v>
      </c>
      <c r="K48" s="37">
        <v>8470</v>
      </c>
      <c r="L48" s="37">
        <f t="shared" si="4"/>
        <v>4235</v>
      </c>
      <c r="M48" s="37">
        <v>0</v>
      </c>
      <c r="N48" s="37">
        <f t="shared" si="1"/>
        <v>4235</v>
      </c>
    </row>
    <row r="49" spans="1:14" x14ac:dyDescent="0.25">
      <c r="A49" s="35" t="s">
        <v>30</v>
      </c>
      <c r="B49" s="35" t="s">
        <v>35</v>
      </c>
      <c r="C49" s="35" t="s">
        <v>51</v>
      </c>
      <c r="D49" s="35" t="s">
        <v>53</v>
      </c>
      <c r="E49" s="36">
        <f t="shared" si="2"/>
        <v>6</v>
      </c>
      <c r="F49" s="36">
        <v>6</v>
      </c>
      <c r="G49" s="36">
        <v>0</v>
      </c>
      <c r="H49" s="36">
        <v>6</v>
      </c>
      <c r="I49" s="36">
        <v>7</v>
      </c>
      <c r="J49" s="37">
        <v>13650</v>
      </c>
      <c r="K49" s="37">
        <v>914.25</v>
      </c>
      <c r="L49" s="37">
        <v>397.13</v>
      </c>
      <c r="M49" s="37">
        <v>468.75</v>
      </c>
      <c r="N49" s="37">
        <v>48.38</v>
      </c>
    </row>
    <row r="50" spans="1:14" x14ac:dyDescent="0.25">
      <c r="A50" s="35" t="s">
        <v>30</v>
      </c>
      <c r="B50" s="35" t="s">
        <v>35</v>
      </c>
      <c r="C50" s="35" t="s">
        <v>51</v>
      </c>
      <c r="D50" s="35" t="s">
        <v>55</v>
      </c>
      <c r="E50" s="36">
        <f t="shared" si="2"/>
        <v>2</v>
      </c>
      <c r="F50" s="38">
        <v>0</v>
      </c>
      <c r="G50" s="38">
        <v>2</v>
      </c>
      <c r="H50" s="38">
        <v>2</v>
      </c>
      <c r="I50" s="38">
        <v>52</v>
      </c>
      <c r="J50" s="37">
        <v>28600</v>
      </c>
      <c r="K50" s="37">
        <v>1501.5</v>
      </c>
      <c r="L50" s="37">
        <f t="shared" ref="L50:L53" si="5">K50/2</f>
        <v>750.75</v>
      </c>
      <c r="M50" s="37">
        <v>0</v>
      </c>
      <c r="N50" s="37">
        <f t="shared" ref="N50:N53" si="6">L50-M50</f>
        <v>750.75</v>
      </c>
    </row>
    <row r="51" spans="1:14" x14ac:dyDescent="0.25">
      <c r="A51" s="35" t="s">
        <v>30</v>
      </c>
      <c r="B51" s="35" t="s">
        <v>31</v>
      </c>
      <c r="C51" s="35" t="s">
        <v>51</v>
      </c>
      <c r="D51" s="35" t="s">
        <v>53</v>
      </c>
      <c r="E51" s="36">
        <f t="shared" si="2"/>
        <v>1</v>
      </c>
      <c r="F51" s="38">
        <v>1</v>
      </c>
      <c r="G51" s="38">
        <v>0</v>
      </c>
      <c r="H51" s="38">
        <v>1</v>
      </c>
      <c r="I51" s="38">
        <v>1</v>
      </c>
      <c r="J51" s="37">
        <v>2400</v>
      </c>
      <c r="K51" s="37">
        <v>108</v>
      </c>
      <c r="L51" s="37">
        <f t="shared" si="5"/>
        <v>54</v>
      </c>
      <c r="M51" s="37">
        <v>54</v>
      </c>
      <c r="N51" s="37">
        <f t="shared" si="6"/>
        <v>0</v>
      </c>
    </row>
    <row r="52" spans="1:14" x14ac:dyDescent="0.25">
      <c r="A52" s="35" t="s">
        <v>30</v>
      </c>
      <c r="B52" s="35" t="s">
        <v>60</v>
      </c>
      <c r="C52" s="35" t="s">
        <v>51</v>
      </c>
      <c r="D52" s="35" t="s">
        <v>52</v>
      </c>
      <c r="E52" s="36">
        <f t="shared" si="2"/>
        <v>1</v>
      </c>
      <c r="F52" s="36">
        <v>1</v>
      </c>
      <c r="G52" s="36">
        <v>0</v>
      </c>
      <c r="H52" s="36">
        <v>1</v>
      </c>
      <c r="I52" s="36">
        <v>4</v>
      </c>
      <c r="J52" s="37">
        <v>2000</v>
      </c>
      <c r="K52" s="37">
        <v>70</v>
      </c>
      <c r="L52" s="37">
        <f t="shared" si="5"/>
        <v>35</v>
      </c>
      <c r="M52" s="37">
        <v>35</v>
      </c>
      <c r="N52" s="37">
        <f t="shared" si="6"/>
        <v>0</v>
      </c>
    </row>
    <row r="53" spans="1:14" x14ac:dyDescent="0.25">
      <c r="A53" s="35" t="s">
        <v>61</v>
      </c>
      <c r="B53" s="35" t="s">
        <v>62</v>
      </c>
      <c r="C53" s="35" t="s">
        <v>51</v>
      </c>
      <c r="D53" s="35" t="s">
        <v>53</v>
      </c>
      <c r="E53" s="36">
        <f t="shared" si="2"/>
        <v>1</v>
      </c>
      <c r="F53" s="36">
        <v>1</v>
      </c>
      <c r="G53" s="36">
        <v>0</v>
      </c>
      <c r="H53" s="36">
        <v>1</v>
      </c>
      <c r="I53" s="36">
        <v>1</v>
      </c>
      <c r="J53" s="37">
        <v>2000</v>
      </c>
      <c r="K53" s="37">
        <v>90</v>
      </c>
      <c r="L53" s="37">
        <f t="shared" si="5"/>
        <v>45</v>
      </c>
      <c r="M53" s="37">
        <v>45</v>
      </c>
      <c r="N53" s="37">
        <f t="shared" si="6"/>
        <v>0</v>
      </c>
    </row>
    <row r="54" spans="1:14" x14ac:dyDescent="0.25">
      <c r="A54" s="35" t="s">
        <v>61</v>
      </c>
      <c r="B54" s="35" t="s">
        <v>62</v>
      </c>
      <c r="C54" s="35" t="s">
        <v>63</v>
      </c>
      <c r="D54" s="39" t="s">
        <v>63</v>
      </c>
      <c r="E54" s="36">
        <f t="shared" si="2"/>
        <v>1</v>
      </c>
      <c r="F54" s="36">
        <v>1</v>
      </c>
      <c r="G54" s="36">
        <v>0</v>
      </c>
      <c r="H54" s="36">
        <v>1</v>
      </c>
      <c r="I54" s="36">
        <v>1</v>
      </c>
      <c r="J54" s="37">
        <v>10000</v>
      </c>
      <c r="K54" s="37">
        <v>500</v>
      </c>
      <c r="L54" s="37">
        <v>0</v>
      </c>
      <c r="M54" s="37">
        <v>170</v>
      </c>
      <c r="N54" s="37">
        <v>330</v>
      </c>
    </row>
    <row r="55" spans="1:14" x14ac:dyDescent="0.25">
      <c r="A55" s="35" t="s">
        <v>61</v>
      </c>
      <c r="B55" s="35" t="s">
        <v>62</v>
      </c>
      <c r="C55" s="35" t="s">
        <v>51</v>
      </c>
      <c r="D55" s="35" t="s">
        <v>55</v>
      </c>
      <c r="E55" s="36">
        <f t="shared" si="2"/>
        <v>8</v>
      </c>
      <c r="F55" s="36">
        <v>4</v>
      </c>
      <c r="G55" s="36">
        <v>4</v>
      </c>
      <c r="H55" s="36">
        <v>8</v>
      </c>
      <c r="I55" s="36">
        <v>121</v>
      </c>
      <c r="J55" s="37">
        <v>69250.080000000002</v>
      </c>
      <c r="K55" s="37">
        <v>2661.71</v>
      </c>
      <c r="L55" s="37">
        <f t="shared" ref="L55:L80" si="7">K55/2</f>
        <v>1330.855</v>
      </c>
      <c r="M55" s="37">
        <v>593.25</v>
      </c>
      <c r="N55" s="37">
        <f t="shared" ref="N55:N80" si="8">L55-M55</f>
        <v>737.60500000000002</v>
      </c>
    </row>
    <row r="56" spans="1:14" x14ac:dyDescent="0.25">
      <c r="A56" s="35" t="s">
        <v>17</v>
      </c>
      <c r="B56" s="35" t="s">
        <v>64</v>
      </c>
      <c r="C56" s="35" t="s">
        <v>51</v>
      </c>
      <c r="D56" s="35" t="s">
        <v>58</v>
      </c>
      <c r="E56" s="36">
        <f t="shared" si="2"/>
        <v>1</v>
      </c>
      <c r="F56" s="36">
        <v>0</v>
      </c>
      <c r="G56" s="36">
        <v>1</v>
      </c>
      <c r="H56" s="36">
        <v>1</v>
      </c>
      <c r="I56" s="36">
        <v>1</v>
      </c>
      <c r="J56" s="37">
        <v>12000</v>
      </c>
      <c r="K56" s="37">
        <v>720</v>
      </c>
      <c r="L56" s="37">
        <f t="shared" si="7"/>
        <v>360</v>
      </c>
      <c r="M56" s="37">
        <v>0</v>
      </c>
      <c r="N56" s="37">
        <f t="shared" si="8"/>
        <v>360</v>
      </c>
    </row>
    <row r="57" spans="1:14" x14ac:dyDescent="0.25">
      <c r="A57" s="35" t="s">
        <v>17</v>
      </c>
      <c r="B57" s="35" t="s">
        <v>64</v>
      </c>
      <c r="C57" s="35" t="s">
        <v>51</v>
      </c>
      <c r="D57" s="35" t="s">
        <v>52</v>
      </c>
      <c r="E57" s="36">
        <f t="shared" si="2"/>
        <v>4</v>
      </c>
      <c r="F57" s="36">
        <v>3</v>
      </c>
      <c r="G57" s="36">
        <v>1</v>
      </c>
      <c r="H57" s="36">
        <v>4</v>
      </c>
      <c r="I57" s="36">
        <v>75</v>
      </c>
      <c r="J57" s="37">
        <v>69950</v>
      </c>
      <c r="K57" s="37">
        <v>2385.25</v>
      </c>
      <c r="L57" s="37">
        <f t="shared" si="7"/>
        <v>1192.625</v>
      </c>
      <c r="M57" s="37">
        <v>1140.1300000000001</v>
      </c>
      <c r="N57" s="37">
        <f t="shared" si="8"/>
        <v>52.494999999999891</v>
      </c>
    </row>
    <row r="58" spans="1:14" x14ac:dyDescent="0.25">
      <c r="A58" s="35" t="s">
        <v>17</v>
      </c>
      <c r="B58" s="35" t="s">
        <v>64</v>
      </c>
      <c r="C58" s="35" t="s">
        <v>51</v>
      </c>
      <c r="D58" s="35" t="s">
        <v>53</v>
      </c>
      <c r="E58" s="36">
        <f t="shared" si="2"/>
        <v>5</v>
      </c>
      <c r="F58" s="36">
        <v>4</v>
      </c>
      <c r="G58" s="36">
        <v>1</v>
      </c>
      <c r="H58" s="36">
        <v>5</v>
      </c>
      <c r="I58" s="36">
        <v>5</v>
      </c>
      <c r="J58" s="37">
        <v>10300</v>
      </c>
      <c r="K58" s="37">
        <v>688.5</v>
      </c>
      <c r="L58" s="37">
        <f t="shared" si="7"/>
        <v>344.25</v>
      </c>
      <c r="M58" s="37">
        <v>175.5</v>
      </c>
      <c r="N58" s="37">
        <f t="shared" si="8"/>
        <v>168.75</v>
      </c>
    </row>
    <row r="59" spans="1:14" x14ac:dyDescent="0.25">
      <c r="A59" s="35" t="s">
        <v>17</v>
      </c>
      <c r="B59" s="35" t="s">
        <v>64</v>
      </c>
      <c r="C59" s="35" t="s">
        <v>51</v>
      </c>
      <c r="D59" s="35" t="s">
        <v>55</v>
      </c>
      <c r="E59" s="36">
        <f t="shared" si="2"/>
        <v>9</v>
      </c>
      <c r="F59" s="36">
        <v>3</v>
      </c>
      <c r="G59" s="36">
        <v>6</v>
      </c>
      <c r="H59" s="36">
        <v>9</v>
      </c>
      <c r="I59" s="36">
        <v>144</v>
      </c>
      <c r="J59" s="37">
        <v>77900</v>
      </c>
      <c r="K59" s="37">
        <v>3975.13</v>
      </c>
      <c r="L59" s="37">
        <f t="shared" si="7"/>
        <v>1987.5650000000001</v>
      </c>
      <c r="M59" s="37">
        <v>139.38999999999999</v>
      </c>
      <c r="N59" s="37">
        <f t="shared" si="8"/>
        <v>1848.1750000000002</v>
      </c>
    </row>
    <row r="60" spans="1:14" x14ac:dyDescent="0.25">
      <c r="A60" s="35" t="s">
        <v>17</v>
      </c>
      <c r="B60" s="35" t="s">
        <v>65</v>
      </c>
      <c r="C60" s="35" t="s">
        <v>51</v>
      </c>
      <c r="D60" s="35" t="s">
        <v>52</v>
      </c>
      <c r="E60" s="36">
        <f t="shared" si="2"/>
        <v>1</v>
      </c>
      <c r="F60" s="36">
        <v>1</v>
      </c>
      <c r="G60" s="36">
        <v>0</v>
      </c>
      <c r="H60" s="36">
        <v>1</v>
      </c>
      <c r="I60" s="36">
        <v>1</v>
      </c>
      <c r="J60" s="37">
        <v>1900</v>
      </c>
      <c r="K60" s="37">
        <v>85.5</v>
      </c>
      <c r="L60" s="37">
        <f t="shared" si="7"/>
        <v>42.75</v>
      </c>
      <c r="M60" s="37">
        <v>42.75</v>
      </c>
      <c r="N60" s="37">
        <f t="shared" si="8"/>
        <v>0</v>
      </c>
    </row>
    <row r="61" spans="1:14" x14ac:dyDescent="0.25">
      <c r="A61" s="35" t="s">
        <v>17</v>
      </c>
      <c r="B61" s="35" t="s">
        <v>65</v>
      </c>
      <c r="C61" s="35" t="s">
        <v>51</v>
      </c>
      <c r="D61" s="35" t="s">
        <v>55</v>
      </c>
      <c r="E61" s="36">
        <f t="shared" si="2"/>
        <v>1</v>
      </c>
      <c r="F61" s="36">
        <v>0</v>
      </c>
      <c r="G61" s="36">
        <v>1</v>
      </c>
      <c r="H61" s="36">
        <v>1</v>
      </c>
      <c r="I61" s="36">
        <v>15</v>
      </c>
      <c r="J61" s="37">
        <v>9000</v>
      </c>
      <c r="K61" s="37">
        <v>472.5</v>
      </c>
      <c r="L61" s="37">
        <f t="shared" si="7"/>
        <v>236.25</v>
      </c>
      <c r="M61" s="37">
        <v>0</v>
      </c>
      <c r="N61" s="37">
        <f t="shared" si="8"/>
        <v>236.25</v>
      </c>
    </row>
    <row r="62" spans="1:14" x14ac:dyDescent="0.25">
      <c r="A62" s="35" t="s">
        <v>17</v>
      </c>
      <c r="B62" s="35" t="s">
        <v>18</v>
      </c>
      <c r="C62" s="35" t="s">
        <v>51</v>
      </c>
      <c r="D62" s="35" t="s">
        <v>58</v>
      </c>
      <c r="E62" s="36">
        <f t="shared" si="2"/>
        <v>1</v>
      </c>
      <c r="F62" s="36">
        <v>0</v>
      </c>
      <c r="G62" s="36">
        <v>1</v>
      </c>
      <c r="H62" s="36">
        <v>1</v>
      </c>
      <c r="I62" s="36">
        <v>6</v>
      </c>
      <c r="J62" s="37">
        <v>7200</v>
      </c>
      <c r="K62" s="37">
        <v>648</v>
      </c>
      <c r="L62" s="37">
        <f t="shared" si="7"/>
        <v>324</v>
      </c>
      <c r="M62" s="37">
        <v>0</v>
      </c>
      <c r="N62" s="37">
        <f t="shared" si="8"/>
        <v>324</v>
      </c>
    </row>
    <row r="63" spans="1:14" x14ac:dyDescent="0.25">
      <c r="A63" s="35" t="s">
        <v>17</v>
      </c>
      <c r="B63" s="35" t="s">
        <v>18</v>
      </c>
      <c r="C63" s="35" t="s">
        <v>51</v>
      </c>
      <c r="D63" s="35" t="s">
        <v>55</v>
      </c>
      <c r="E63" s="36">
        <f t="shared" si="2"/>
        <v>2</v>
      </c>
      <c r="F63" s="36">
        <v>0</v>
      </c>
      <c r="G63" s="36">
        <v>2</v>
      </c>
      <c r="H63" s="36">
        <v>2</v>
      </c>
      <c r="I63" s="36">
        <v>117</v>
      </c>
      <c r="J63" s="37">
        <v>76050</v>
      </c>
      <c r="K63" s="37">
        <v>2661.74</v>
      </c>
      <c r="L63" s="37">
        <f t="shared" si="7"/>
        <v>1330.87</v>
      </c>
      <c r="M63" s="37">
        <v>0</v>
      </c>
      <c r="N63" s="37">
        <f t="shared" si="8"/>
        <v>1330.87</v>
      </c>
    </row>
    <row r="64" spans="1:14" x14ac:dyDescent="0.25">
      <c r="A64" s="35" t="s">
        <v>25</v>
      </c>
      <c r="B64" s="35" t="s">
        <v>26</v>
      </c>
      <c r="C64" s="35" t="s">
        <v>51</v>
      </c>
      <c r="D64" s="35" t="s">
        <v>52</v>
      </c>
      <c r="E64" s="36">
        <f t="shared" si="2"/>
        <v>1</v>
      </c>
      <c r="F64" s="36">
        <v>1</v>
      </c>
      <c r="G64" s="36">
        <v>0</v>
      </c>
      <c r="H64" s="36">
        <v>1</v>
      </c>
      <c r="I64" s="36">
        <v>1</v>
      </c>
      <c r="J64" s="37">
        <v>900</v>
      </c>
      <c r="K64" s="37">
        <v>31.5</v>
      </c>
      <c r="L64" s="37">
        <f t="shared" si="7"/>
        <v>15.75</v>
      </c>
      <c r="M64" s="37">
        <v>15.75</v>
      </c>
      <c r="N64" s="37">
        <f t="shared" si="8"/>
        <v>0</v>
      </c>
    </row>
    <row r="65" spans="1:14" x14ac:dyDescent="0.25">
      <c r="A65" s="35" t="s">
        <v>25</v>
      </c>
      <c r="B65" s="35" t="s">
        <v>26</v>
      </c>
      <c r="C65" s="35" t="s">
        <v>51</v>
      </c>
      <c r="D65" s="35" t="s">
        <v>53</v>
      </c>
      <c r="E65" s="36">
        <f t="shared" si="2"/>
        <v>1</v>
      </c>
      <c r="F65" s="36">
        <v>1</v>
      </c>
      <c r="G65" s="36">
        <v>0</v>
      </c>
      <c r="H65" s="36">
        <v>1</v>
      </c>
      <c r="I65" s="36">
        <v>1</v>
      </c>
      <c r="J65" s="37">
        <v>1900</v>
      </c>
      <c r="K65" s="37">
        <v>85.5</v>
      </c>
      <c r="L65" s="37">
        <f t="shared" si="7"/>
        <v>42.75</v>
      </c>
      <c r="M65" s="37">
        <v>42.75</v>
      </c>
      <c r="N65" s="37">
        <f t="shared" si="8"/>
        <v>0</v>
      </c>
    </row>
    <row r="66" spans="1:14" x14ac:dyDescent="0.25">
      <c r="A66" s="35" t="s">
        <v>25</v>
      </c>
      <c r="B66" s="35" t="s">
        <v>26</v>
      </c>
      <c r="C66" s="35" t="s">
        <v>51</v>
      </c>
      <c r="D66" s="35" t="s">
        <v>55</v>
      </c>
      <c r="E66" s="36">
        <f t="shared" si="2"/>
        <v>2</v>
      </c>
      <c r="F66" s="36">
        <v>2</v>
      </c>
      <c r="G66" s="36">
        <v>0</v>
      </c>
      <c r="H66" s="36">
        <v>2</v>
      </c>
      <c r="I66" s="36">
        <v>41</v>
      </c>
      <c r="J66" s="37">
        <v>19750</v>
      </c>
      <c r="K66" s="37">
        <v>691.25</v>
      </c>
      <c r="L66" s="37">
        <f t="shared" si="7"/>
        <v>345.625</v>
      </c>
      <c r="M66" s="37">
        <v>227.5</v>
      </c>
      <c r="N66" s="37">
        <f t="shared" si="8"/>
        <v>118.125</v>
      </c>
    </row>
    <row r="67" spans="1:14" x14ac:dyDescent="0.25">
      <c r="A67" s="35" t="s">
        <v>25</v>
      </c>
      <c r="B67" s="35" t="s">
        <v>66</v>
      </c>
      <c r="C67" s="35" t="s">
        <v>51</v>
      </c>
      <c r="D67" s="35" t="s">
        <v>58</v>
      </c>
      <c r="E67" s="36">
        <f t="shared" si="2"/>
        <v>1</v>
      </c>
      <c r="F67" s="36">
        <v>1</v>
      </c>
      <c r="G67" s="36">
        <v>0</v>
      </c>
      <c r="H67" s="36">
        <v>1</v>
      </c>
      <c r="I67" s="36">
        <v>12</v>
      </c>
      <c r="J67" s="37">
        <v>12000</v>
      </c>
      <c r="K67" s="37">
        <v>360</v>
      </c>
      <c r="L67" s="37">
        <f t="shared" si="7"/>
        <v>180</v>
      </c>
      <c r="M67" s="37">
        <v>180</v>
      </c>
      <c r="N67" s="37">
        <f t="shared" si="8"/>
        <v>0</v>
      </c>
    </row>
    <row r="68" spans="1:14" x14ac:dyDescent="0.25">
      <c r="A68" s="35" t="s">
        <v>25</v>
      </c>
      <c r="B68" s="35" t="s">
        <v>66</v>
      </c>
      <c r="C68" s="35" t="s">
        <v>51</v>
      </c>
      <c r="D68" s="35" t="s">
        <v>52</v>
      </c>
      <c r="E68" s="36">
        <f t="shared" si="2"/>
        <v>2</v>
      </c>
      <c r="F68" s="36">
        <v>0</v>
      </c>
      <c r="G68" s="36">
        <v>2</v>
      </c>
      <c r="H68" s="36">
        <v>2</v>
      </c>
      <c r="I68" s="36">
        <v>30</v>
      </c>
      <c r="J68" s="37">
        <v>11400</v>
      </c>
      <c r="K68" s="37">
        <v>3465</v>
      </c>
      <c r="L68" s="37">
        <f t="shared" si="7"/>
        <v>1732.5</v>
      </c>
      <c r="M68" s="37">
        <v>0</v>
      </c>
      <c r="N68" s="37">
        <f t="shared" si="8"/>
        <v>1732.5</v>
      </c>
    </row>
    <row r="69" spans="1:14" x14ac:dyDescent="0.25">
      <c r="A69" s="35" t="s">
        <v>25</v>
      </c>
      <c r="B69" s="35" t="s">
        <v>66</v>
      </c>
      <c r="C69" s="35" t="s">
        <v>51</v>
      </c>
      <c r="D69" s="35" t="s">
        <v>53</v>
      </c>
      <c r="E69" s="36">
        <f t="shared" si="2"/>
        <v>2</v>
      </c>
      <c r="F69" s="36">
        <v>1</v>
      </c>
      <c r="G69" s="36">
        <v>1</v>
      </c>
      <c r="H69" s="36">
        <v>2</v>
      </c>
      <c r="I69" s="36">
        <v>2</v>
      </c>
      <c r="J69" s="37">
        <v>3500</v>
      </c>
      <c r="K69" s="37">
        <v>292.5</v>
      </c>
      <c r="L69" s="37">
        <f t="shared" si="7"/>
        <v>146.25</v>
      </c>
      <c r="M69" s="37">
        <v>45</v>
      </c>
      <c r="N69" s="37">
        <f t="shared" si="8"/>
        <v>101.25</v>
      </c>
    </row>
    <row r="70" spans="1:14" x14ac:dyDescent="0.25">
      <c r="A70" s="35" t="s">
        <v>25</v>
      </c>
      <c r="B70" s="35" t="s">
        <v>66</v>
      </c>
      <c r="C70" s="35" t="s">
        <v>51</v>
      </c>
      <c r="D70" s="35" t="s">
        <v>55</v>
      </c>
      <c r="E70" s="36">
        <f t="shared" si="2"/>
        <v>3</v>
      </c>
      <c r="F70" s="36">
        <v>0</v>
      </c>
      <c r="G70" s="36">
        <v>3</v>
      </c>
      <c r="H70" s="36">
        <v>3</v>
      </c>
      <c r="I70" s="36">
        <v>117</v>
      </c>
      <c r="J70" s="37">
        <v>66200</v>
      </c>
      <c r="K70" s="37">
        <v>2597</v>
      </c>
      <c r="L70" s="37">
        <f t="shared" si="7"/>
        <v>1298.5</v>
      </c>
      <c r="M70" s="37">
        <v>0</v>
      </c>
      <c r="N70" s="37">
        <f t="shared" si="8"/>
        <v>1298.5</v>
      </c>
    </row>
    <row r="71" spans="1:14" x14ac:dyDescent="0.25">
      <c r="A71" s="35" t="s">
        <v>67</v>
      </c>
      <c r="B71" s="35" t="s">
        <v>68</v>
      </c>
      <c r="C71" s="35" t="s">
        <v>51</v>
      </c>
      <c r="D71" s="35" t="s">
        <v>52</v>
      </c>
      <c r="E71" s="36">
        <f t="shared" si="2"/>
        <v>4</v>
      </c>
      <c r="F71" s="36">
        <v>0</v>
      </c>
      <c r="G71" s="36">
        <v>4</v>
      </c>
      <c r="H71" s="36">
        <v>4</v>
      </c>
      <c r="I71" s="36">
        <v>85</v>
      </c>
      <c r="J71" s="37">
        <v>80750</v>
      </c>
      <c r="K71" s="37">
        <v>7647.5</v>
      </c>
      <c r="L71" s="37">
        <f t="shared" si="7"/>
        <v>3823.75</v>
      </c>
      <c r="M71" s="37">
        <v>0</v>
      </c>
      <c r="N71" s="37">
        <f t="shared" si="8"/>
        <v>3823.75</v>
      </c>
    </row>
    <row r="72" spans="1:14" x14ac:dyDescent="0.25">
      <c r="A72" s="35" t="s">
        <v>67</v>
      </c>
      <c r="B72" s="35" t="s">
        <v>68</v>
      </c>
      <c r="C72" s="35" t="s">
        <v>51</v>
      </c>
      <c r="D72" s="35" t="s">
        <v>53</v>
      </c>
      <c r="E72" s="36">
        <f t="shared" si="2"/>
        <v>2</v>
      </c>
      <c r="F72" s="36">
        <v>0</v>
      </c>
      <c r="G72" s="36">
        <v>2</v>
      </c>
      <c r="H72" s="36">
        <v>2</v>
      </c>
      <c r="I72" s="36">
        <v>2</v>
      </c>
      <c r="J72" s="37">
        <v>4000</v>
      </c>
      <c r="K72" s="37">
        <v>540</v>
      </c>
      <c r="L72" s="37">
        <f t="shared" si="7"/>
        <v>270</v>
      </c>
      <c r="M72" s="37">
        <v>0</v>
      </c>
      <c r="N72" s="37">
        <f t="shared" si="8"/>
        <v>270</v>
      </c>
    </row>
    <row r="73" spans="1:14" x14ac:dyDescent="0.25">
      <c r="A73" s="35" t="s">
        <v>67</v>
      </c>
      <c r="B73" s="35" t="s">
        <v>68</v>
      </c>
      <c r="C73" s="35" t="s">
        <v>51</v>
      </c>
      <c r="D73" s="35" t="s">
        <v>55</v>
      </c>
      <c r="E73" s="36">
        <f t="shared" si="2"/>
        <v>1</v>
      </c>
      <c r="F73" s="36">
        <v>0</v>
      </c>
      <c r="G73" s="36">
        <v>1</v>
      </c>
      <c r="H73" s="36">
        <v>1</v>
      </c>
      <c r="I73" s="36">
        <v>28</v>
      </c>
      <c r="J73" s="37">
        <v>18200</v>
      </c>
      <c r="K73" s="37">
        <v>955.5</v>
      </c>
      <c r="L73" s="37">
        <f t="shared" si="7"/>
        <v>477.75</v>
      </c>
      <c r="M73" s="37">
        <v>0</v>
      </c>
      <c r="N73" s="37">
        <f t="shared" si="8"/>
        <v>477.75</v>
      </c>
    </row>
    <row r="74" spans="1:14" x14ac:dyDescent="0.25">
      <c r="A74" s="35" t="s">
        <v>69</v>
      </c>
      <c r="B74" s="35" t="s">
        <v>70</v>
      </c>
      <c r="C74" s="35" t="s">
        <v>51</v>
      </c>
      <c r="D74" s="35" t="s">
        <v>55</v>
      </c>
      <c r="E74" s="36">
        <f t="shared" si="2"/>
        <v>1</v>
      </c>
      <c r="F74" s="36">
        <v>0</v>
      </c>
      <c r="G74" s="36">
        <v>1</v>
      </c>
      <c r="H74" s="36">
        <v>1</v>
      </c>
      <c r="I74" s="36">
        <v>20</v>
      </c>
      <c r="J74" s="37">
        <v>11000</v>
      </c>
      <c r="K74" s="37">
        <v>577.5</v>
      </c>
      <c r="L74" s="37">
        <f t="shared" si="7"/>
        <v>288.75</v>
      </c>
      <c r="M74" s="37">
        <v>0</v>
      </c>
      <c r="N74" s="37">
        <f t="shared" si="8"/>
        <v>288.75</v>
      </c>
    </row>
    <row r="75" spans="1:14" x14ac:dyDescent="0.25">
      <c r="A75" s="35" t="s">
        <v>71</v>
      </c>
      <c r="B75" s="35" t="s">
        <v>37</v>
      </c>
      <c r="C75" s="35" t="s">
        <v>51</v>
      </c>
      <c r="D75" s="35" t="s">
        <v>52</v>
      </c>
      <c r="E75" s="36">
        <f t="shared" si="2"/>
        <v>4</v>
      </c>
      <c r="F75" s="36">
        <v>0</v>
      </c>
      <c r="G75" s="36">
        <v>4</v>
      </c>
      <c r="H75" s="36">
        <v>4</v>
      </c>
      <c r="I75" s="36">
        <v>41</v>
      </c>
      <c r="J75" s="37">
        <v>48100</v>
      </c>
      <c r="K75" s="37">
        <v>5050.5</v>
      </c>
      <c r="L75" s="37">
        <f t="shared" si="7"/>
        <v>2525.25</v>
      </c>
      <c r="M75" s="37">
        <v>0</v>
      </c>
      <c r="N75" s="37">
        <f t="shared" si="8"/>
        <v>2525.25</v>
      </c>
    </row>
    <row r="76" spans="1:14" x14ac:dyDescent="0.25">
      <c r="A76" s="35" t="s">
        <v>36</v>
      </c>
      <c r="B76" s="35" t="s">
        <v>37</v>
      </c>
      <c r="C76" s="35" t="s">
        <v>51</v>
      </c>
      <c r="D76" s="35" t="s">
        <v>53</v>
      </c>
      <c r="E76" s="36">
        <f t="shared" si="2"/>
        <v>1</v>
      </c>
      <c r="F76" s="36">
        <v>0</v>
      </c>
      <c r="G76" s="36">
        <v>1</v>
      </c>
      <c r="H76" s="36">
        <v>1</v>
      </c>
      <c r="I76" s="36">
        <v>1</v>
      </c>
      <c r="J76" s="37">
        <v>1800</v>
      </c>
      <c r="K76" s="37">
        <v>189</v>
      </c>
      <c r="L76" s="37">
        <f t="shared" si="7"/>
        <v>94.5</v>
      </c>
      <c r="M76" s="37">
        <v>0</v>
      </c>
      <c r="N76" s="37">
        <f t="shared" si="8"/>
        <v>94.5</v>
      </c>
    </row>
    <row r="77" spans="1:14" x14ac:dyDescent="0.25">
      <c r="A77" s="35" t="s">
        <v>36</v>
      </c>
      <c r="B77" s="35" t="s">
        <v>37</v>
      </c>
      <c r="C77" s="35" t="s">
        <v>51</v>
      </c>
      <c r="D77" s="35" t="s">
        <v>53</v>
      </c>
      <c r="E77" s="36">
        <f t="shared" si="2"/>
        <v>12</v>
      </c>
      <c r="F77" s="36">
        <v>12</v>
      </c>
      <c r="G77" s="36">
        <v>0</v>
      </c>
      <c r="H77" s="36">
        <v>12</v>
      </c>
      <c r="I77" s="36">
        <v>12</v>
      </c>
      <c r="J77" s="37">
        <v>24500</v>
      </c>
      <c r="K77" s="37">
        <v>2092.5</v>
      </c>
      <c r="L77" s="37">
        <f t="shared" si="7"/>
        <v>1046.25</v>
      </c>
      <c r="M77" s="37">
        <v>990</v>
      </c>
      <c r="N77" s="37">
        <f t="shared" si="8"/>
        <v>56.25</v>
      </c>
    </row>
    <row r="78" spans="1:14" x14ac:dyDescent="0.25">
      <c r="A78" s="35" t="s">
        <v>72</v>
      </c>
      <c r="B78" s="35" t="s">
        <v>73</v>
      </c>
      <c r="C78" s="35" t="s">
        <v>51</v>
      </c>
      <c r="D78" s="35" t="s">
        <v>55</v>
      </c>
      <c r="E78" s="36">
        <f t="shared" si="2"/>
        <v>3</v>
      </c>
      <c r="F78" s="36">
        <v>0</v>
      </c>
      <c r="G78" s="36">
        <v>3</v>
      </c>
      <c r="H78" s="36">
        <v>3</v>
      </c>
      <c r="I78" s="36">
        <v>245</v>
      </c>
      <c r="J78" s="37">
        <v>162250</v>
      </c>
      <c r="K78" s="37">
        <v>6076.88</v>
      </c>
      <c r="L78" s="37">
        <f t="shared" si="7"/>
        <v>3038.44</v>
      </c>
      <c r="M78" s="37">
        <v>0</v>
      </c>
      <c r="N78" s="37">
        <f t="shared" si="8"/>
        <v>3038.44</v>
      </c>
    </row>
    <row r="79" spans="1:14" x14ac:dyDescent="0.25">
      <c r="A79" s="35" t="s">
        <v>61</v>
      </c>
      <c r="B79" s="35" t="s">
        <v>74</v>
      </c>
      <c r="C79" s="35" t="s">
        <v>51</v>
      </c>
      <c r="D79" s="35" t="s">
        <v>52</v>
      </c>
      <c r="E79" s="36">
        <f t="shared" si="2"/>
        <v>3</v>
      </c>
      <c r="F79" s="36">
        <v>0</v>
      </c>
      <c r="G79" s="36">
        <v>3</v>
      </c>
      <c r="H79" s="36">
        <v>3</v>
      </c>
      <c r="I79" s="36">
        <v>48</v>
      </c>
      <c r="J79" s="37">
        <v>43200</v>
      </c>
      <c r="K79" s="37">
        <v>4536</v>
      </c>
      <c r="L79" s="37">
        <f t="shared" si="7"/>
        <v>2268</v>
      </c>
      <c r="M79" s="37">
        <v>0</v>
      </c>
      <c r="N79" s="37">
        <f t="shared" si="8"/>
        <v>2268</v>
      </c>
    </row>
    <row r="80" spans="1:14" x14ac:dyDescent="0.25">
      <c r="A80" s="35" t="s">
        <v>61</v>
      </c>
      <c r="B80" s="35" t="s">
        <v>74</v>
      </c>
      <c r="C80" s="35" t="s">
        <v>51</v>
      </c>
      <c r="D80" s="35" t="s">
        <v>53</v>
      </c>
      <c r="E80" s="36">
        <f t="shared" si="2"/>
        <v>2</v>
      </c>
      <c r="F80" s="36">
        <v>1</v>
      </c>
      <c r="G80" s="36">
        <v>1</v>
      </c>
      <c r="H80" s="36">
        <v>2</v>
      </c>
      <c r="I80" s="36">
        <v>2</v>
      </c>
      <c r="J80" s="37">
        <v>4500</v>
      </c>
      <c r="K80" s="37">
        <v>382.5</v>
      </c>
      <c r="L80" s="37">
        <f t="shared" si="7"/>
        <v>191.25</v>
      </c>
      <c r="M80" s="37">
        <v>0</v>
      </c>
      <c r="N80" s="37">
        <f t="shared" si="8"/>
        <v>191.25</v>
      </c>
    </row>
    <row r="81" spans="1:14" x14ac:dyDescent="0.25">
      <c r="A81" s="50" t="s">
        <v>5</v>
      </c>
      <c r="B81" s="51"/>
      <c r="C81" s="51"/>
      <c r="D81" s="52"/>
      <c r="E81" s="40">
        <f>SUM(E31:E80)</f>
        <v>121</v>
      </c>
      <c r="F81" s="40">
        <f>SUM(F31:F80)</f>
        <v>54</v>
      </c>
      <c r="G81" s="40">
        <f>SUM(G31:G80)</f>
        <v>67</v>
      </c>
      <c r="H81" s="40">
        <f>SUM(H31:H80)</f>
        <v>118</v>
      </c>
      <c r="I81" s="32">
        <f>SUM(I31:I80)</f>
        <v>1836</v>
      </c>
      <c r="J81" s="33">
        <f t="shared" ref="J81:N81" si="9">SUM(J31:J80)</f>
        <v>1359500.08</v>
      </c>
      <c r="K81" s="33">
        <f t="shared" si="9"/>
        <v>79688.59</v>
      </c>
      <c r="L81" s="33">
        <f t="shared" si="9"/>
        <v>39534.300000000003</v>
      </c>
      <c r="M81" s="33">
        <f t="shared" si="9"/>
        <v>7045.02</v>
      </c>
      <c r="N81" s="33">
        <f t="shared" si="9"/>
        <v>33109.279999999999</v>
      </c>
    </row>
    <row r="86" spans="1:14" ht="18.75" x14ac:dyDescent="0.3">
      <c r="E86" s="3" t="s">
        <v>0</v>
      </c>
      <c r="F86" s="3"/>
      <c r="G86" s="3"/>
      <c r="H86" s="3"/>
      <c r="I86" s="3"/>
      <c r="J86" s="3"/>
    </row>
    <row r="87" spans="1:14" ht="18.75" x14ac:dyDescent="0.3">
      <c r="E87" s="3" t="s">
        <v>39</v>
      </c>
      <c r="F87" s="3"/>
      <c r="G87" s="3"/>
      <c r="H87" s="3"/>
      <c r="I87" s="3"/>
      <c r="J87" s="3"/>
    </row>
    <row r="90" spans="1:14" ht="44.25" customHeight="1" x14ac:dyDescent="0.25">
      <c r="A90" s="8" t="s">
        <v>2</v>
      </c>
      <c r="B90" s="8" t="s">
        <v>3</v>
      </c>
      <c r="C90" s="9" t="s">
        <v>4</v>
      </c>
      <c r="D90" s="9" t="s">
        <v>5</v>
      </c>
      <c r="E90" s="10" t="s">
        <v>6</v>
      </c>
      <c r="F90" s="11" t="s">
        <v>7</v>
      </c>
      <c r="G90" s="12" t="s">
        <v>8</v>
      </c>
      <c r="H90" s="12" t="s">
        <v>9</v>
      </c>
      <c r="I90" s="12" t="s">
        <v>10</v>
      </c>
      <c r="J90" s="13" t="s">
        <v>75</v>
      </c>
      <c r="K90" s="43" t="s">
        <v>12</v>
      </c>
      <c r="L90" s="44" t="s">
        <v>76</v>
      </c>
      <c r="M90" s="45" t="s">
        <v>77</v>
      </c>
      <c r="N90" s="45" t="s">
        <v>16</v>
      </c>
    </row>
    <row r="91" spans="1:14" x14ac:dyDescent="0.25">
      <c r="A91" s="35" t="s">
        <v>27</v>
      </c>
      <c r="B91" s="35" t="s">
        <v>27</v>
      </c>
      <c r="C91" s="35" t="s">
        <v>78</v>
      </c>
      <c r="D91" s="38">
        <f>SUM(E91:H91)</f>
        <v>5</v>
      </c>
      <c r="E91" s="38">
        <v>0</v>
      </c>
      <c r="F91" s="38">
        <v>0</v>
      </c>
      <c r="G91" s="38">
        <v>5</v>
      </c>
      <c r="H91" s="38">
        <v>0</v>
      </c>
      <c r="I91" s="38">
        <v>5</v>
      </c>
      <c r="J91" s="38">
        <v>5</v>
      </c>
      <c r="K91" s="46">
        <v>15935</v>
      </c>
      <c r="L91" s="46">
        <v>254.8</v>
      </c>
      <c r="M91" s="46">
        <v>254.8</v>
      </c>
      <c r="N91" s="46">
        <f>L91-M91</f>
        <v>0</v>
      </c>
    </row>
    <row r="92" spans="1:14" x14ac:dyDescent="0.25">
      <c r="A92" s="35" t="s">
        <v>61</v>
      </c>
      <c r="B92" s="35" t="s">
        <v>74</v>
      </c>
      <c r="C92" s="35" t="s">
        <v>79</v>
      </c>
      <c r="D92" s="38">
        <f t="shared" ref="D92:D103" si="10">SUM(E92:H92)</f>
        <v>1</v>
      </c>
      <c r="E92" s="38">
        <v>1</v>
      </c>
      <c r="F92" s="38">
        <v>0</v>
      </c>
      <c r="G92" s="38">
        <v>0</v>
      </c>
      <c r="H92" s="38">
        <v>0</v>
      </c>
      <c r="I92" s="38">
        <v>1</v>
      </c>
      <c r="J92" s="38">
        <v>20</v>
      </c>
      <c r="K92" s="46">
        <v>26000</v>
      </c>
      <c r="L92" s="46">
        <v>467.5</v>
      </c>
      <c r="M92" s="46">
        <v>467.5</v>
      </c>
      <c r="N92" s="46">
        <f t="shared" ref="N92:N103" si="11">L92-M92</f>
        <v>0</v>
      </c>
    </row>
    <row r="93" spans="1:14" x14ac:dyDescent="0.25">
      <c r="A93" s="35" t="s">
        <v>61</v>
      </c>
      <c r="B93" s="35" t="s">
        <v>73</v>
      </c>
      <c r="C93" s="35" t="s">
        <v>80</v>
      </c>
      <c r="D93" s="38">
        <f t="shared" si="10"/>
        <v>3</v>
      </c>
      <c r="E93" s="38">
        <v>3</v>
      </c>
      <c r="F93" s="38">
        <v>0</v>
      </c>
      <c r="G93" s="38">
        <v>0</v>
      </c>
      <c r="H93" s="38">
        <v>0</v>
      </c>
      <c r="I93" s="38">
        <v>1</v>
      </c>
      <c r="J93" s="38">
        <v>3</v>
      </c>
      <c r="K93" s="46">
        <v>13565.76</v>
      </c>
      <c r="L93" s="46">
        <v>108.52</v>
      </c>
      <c r="M93" s="46">
        <v>108.52</v>
      </c>
      <c r="N93" s="46">
        <f t="shared" si="11"/>
        <v>0</v>
      </c>
    </row>
    <row r="94" spans="1:14" x14ac:dyDescent="0.25">
      <c r="A94" s="35" t="s">
        <v>81</v>
      </c>
      <c r="B94" s="35" t="s">
        <v>37</v>
      </c>
      <c r="C94" s="35" t="s">
        <v>78</v>
      </c>
      <c r="D94" s="38">
        <f t="shared" si="10"/>
        <v>2</v>
      </c>
      <c r="E94" s="38">
        <v>0</v>
      </c>
      <c r="F94" s="38">
        <v>0</v>
      </c>
      <c r="G94" s="38">
        <v>2</v>
      </c>
      <c r="H94" s="38">
        <v>0</v>
      </c>
      <c r="I94" s="38">
        <v>2</v>
      </c>
      <c r="J94" s="38">
        <v>2</v>
      </c>
      <c r="K94" s="46">
        <v>9822</v>
      </c>
      <c r="L94" s="46">
        <v>147.33000000000001</v>
      </c>
      <c r="M94" s="46"/>
      <c r="N94" s="46">
        <f t="shared" si="11"/>
        <v>147.33000000000001</v>
      </c>
    </row>
    <row r="95" spans="1:14" x14ac:dyDescent="0.25">
      <c r="A95" s="35" t="s">
        <v>81</v>
      </c>
      <c r="B95" s="35" t="s">
        <v>37</v>
      </c>
      <c r="C95" s="35" t="s">
        <v>80</v>
      </c>
      <c r="D95" s="38">
        <f t="shared" si="10"/>
        <v>1</v>
      </c>
      <c r="E95" s="38">
        <v>1</v>
      </c>
      <c r="F95" s="38">
        <v>0</v>
      </c>
      <c r="G95" s="38">
        <v>0</v>
      </c>
      <c r="H95" s="38">
        <v>0</v>
      </c>
      <c r="I95" s="38">
        <v>2</v>
      </c>
      <c r="J95" s="38">
        <v>2</v>
      </c>
      <c r="K95" s="46">
        <v>30928.26</v>
      </c>
      <c r="L95" s="46">
        <v>277.08999999999997</v>
      </c>
      <c r="M95" s="46">
        <v>267.05</v>
      </c>
      <c r="N95" s="46">
        <f t="shared" si="11"/>
        <v>10.039999999999964</v>
      </c>
    </row>
    <row r="96" spans="1:14" x14ac:dyDescent="0.25">
      <c r="A96" s="35" t="s">
        <v>81</v>
      </c>
      <c r="B96" s="35" t="s">
        <v>37</v>
      </c>
      <c r="C96" s="35" t="s">
        <v>82</v>
      </c>
      <c r="D96" s="38">
        <f t="shared" si="10"/>
        <v>6</v>
      </c>
      <c r="E96" s="38">
        <v>0</v>
      </c>
      <c r="F96" s="38">
        <v>0</v>
      </c>
      <c r="G96" s="38">
        <v>6</v>
      </c>
      <c r="H96" s="38">
        <v>0</v>
      </c>
      <c r="I96" s="38">
        <v>6</v>
      </c>
      <c r="J96" s="38">
        <v>6</v>
      </c>
      <c r="K96" s="46">
        <v>9023</v>
      </c>
      <c r="L96" s="46">
        <v>180.45</v>
      </c>
      <c r="M96" s="46">
        <v>180.45</v>
      </c>
      <c r="N96" s="46">
        <f t="shared" si="11"/>
        <v>0</v>
      </c>
    </row>
    <row r="97" spans="1:14" x14ac:dyDescent="0.25">
      <c r="A97" s="35" t="s">
        <v>30</v>
      </c>
      <c r="B97" s="35" t="s">
        <v>31</v>
      </c>
      <c r="C97" s="35" t="s">
        <v>83</v>
      </c>
      <c r="D97" s="38">
        <f t="shared" si="10"/>
        <v>4</v>
      </c>
      <c r="E97" s="38">
        <v>0</v>
      </c>
      <c r="F97" s="38">
        <v>4</v>
      </c>
      <c r="G97" s="38">
        <v>0</v>
      </c>
      <c r="H97" s="38">
        <v>0</v>
      </c>
      <c r="I97" s="38">
        <v>4</v>
      </c>
      <c r="J97" s="38">
        <v>4</v>
      </c>
      <c r="K97" s="46">
        <v>334442.84000000003</v>
      </c>
      <c r="L97" s="46">
        <v>3177.64</v>
      </c>
      <c r="M97" s="46">
        <v>3177.64</v>
      </c>
      <c r="N97" s="46">
        <f t="shared" si="11"/>
        <v>0</v>
      </c>
    </row>
    <row r="98" spans="1:14" x14ac:dyDescent="0.25">
      <c r="A98" s="35" t="s">
        <v>30</v>
      </c>
      <c r="B98" s="35" t="s">
        <v>35</v>
      </c>
      <c r="C98" s="35" t="s">
        <v>83</v>
      </c>
      <c r="D98" s="38">
        <f t="shared" si="10"/>
        <v>4</v>
      </c>
      <c r="E98" s="38">
        <v>1</v>
      </c>
      <c r="F98" s="38">
        <v>2</v>
      </c>
      <c r="G98" s="38">
        <v>1</v>
      </c>
      <c r="H98" s="38">
        <v>0</v>
      </c>
      <c r="I98" s="38">
        <v>4</v>
      </c>
      <c r="J98" s="38">
        <v>4</v>
      </c>
      <c r="K98" s="46">
        <v>164778.9</v>
      </c>
      <c r="L98" s="46">
        <v>729.1</v>
      </c>
      <c r="M98" s="46">
        <v>729.1</v>
      </c>
      <c r="N98" s="46">
        <f t="shared" si="11"/>
        <v>0</v>
      </c>
    </row>
    <row r="99" spans="1:14" x14ac:dyDescent="0.25">
      <c r="A99" s="35" t="s">
        <v>30</v>
      </c>
      <c r="B99" s="35" t="s">
        <v>35</v>
      </c>
      <c r="C99" s="35" t="s">
        <v>80</v>
      </c>
      <c r="D99" s="38">
        <f t="shared" si="10"/>
        <v>1</v>
      </c>
      <c r="E99" s="38">
        <v>1</v>
      </c>
      <c r="F99" s="38">
        <v>0</v>
      </c>
      <c r="G99" s="38">
        <v>0</v>
      </c>
      <c r="H99" s="38">
        <v>0</v>
      </c>
      <c r="I99" s="38">
        <v>1</v>
      </c>
      <c r="J99" s="38">
        <v>1</v>
      </c>
      <c r="K99" s="46">
        <v>1000</v>
      </c>
      <c r="L99" s="46">
        <v>8</v>
      </c>
      <c r="M99" s="46">
        <v>8</v>
      </c>
      <c r="N99" s="46">
        <f t="shared" si="11"/>
        <v>0</v>
      </c>
    </row>
    <row r="100" spans="1:14" x14ac:dyDescent="0.25">
      <c r="A100" s="35" t="s">
        <v>84</v>
      </c>
      <c r="B100" s="35" t="s">
        <v>85</v>
      </c>
      <c r="C100" s="35" t="s">
        <v>80</v>
      </c>
      <c r="D100" s="38">
        <f t="shared" si="10"/>
        <v>2</v>
      </c>
      <c r="E100" s="38">
        <v>1</v>
      </c>
      <c r="F100" s="38">
        <v>0</v>
      </c>
      <c r="G100" s="38">
        <v>0</v>
      </c>
      <c r="H100" s="38">
        <v>1</v>
      </c>
      <c r="I100" s="38">
        <v>2</v>
      </c>
      <c r="J100" s="38">
        <v>2</v>
      </c>
      <c r="K100" s="46">
        <v>1738.49</v>
      </c>
      <c r="L100" s="46">
        <v>13.91</v>
      </c>
      <c r="M100" s="46">
        <v>9.1999999999999993</v>
      </c>
      <c r="N100" s="46">
        <f t="shared" si="11"/>
        <v>4.7100000000000009</v>
      </c>
    </row>
    <row r="101" spans="1:14" x14ac:dyDescent="0.25">
      <c r="A101" s="35" t="s">
        <v>84</v>
      </c>
      <c r="B101" s="35" t="s">
        <v>62</v>
      </c>
      <c r="C101" s="35" t="s">
        <v>80</v>
      </c>
      <c r="D101" s="38">
        <f t="shared" si="10"/>
        <v>1</v>
      </c>
      <c r="E101" s="38">
        <v>0</v>
      </c>
      <c r="F101" s="38">
        <v>0</v>
      </c>
      <c r="G101" s="38">
        <v>0</v>
      </c>
      <c r="H101" s="38">
        <v>1</v>
      </c>
      <c r="I101" s="38">
        <v>1</v>
      </c>
      <c r="J101" s="38">
        <v>2</v>
      </c>
      <c r="K101" s="46">
        <v>1840.4</v>
      </c>
      <c r="L101" s="46">
        <v>14.72</v>
      </c>
      <c r="M101" s="46">
        <v>0</v>
      </c>
      <c r="N101" s="46">
        <f t="shared" si="11"/>
        <v>14.72</v>
      </c>
    </row>
    <row r="102" spans="1:14" x14ac:dyDescent="0.25">
      <c r="A102" s="35" t="s">
        <v>25</v>
      </c>
      <c r="B102" s="35" t="s">
        <v>26</v>
      </c>
      <c r="C102" s="35" t="s">
        <v>80</v>
      </c>
      <c r="D102" s="38">
        <f t="shared" si="10"/>
        <v>2</v>
      </c>
      <c r="E102" s="38">
        <v>2</v>
      </c>
      <c r="F102" s="38">
        <v>0</v>
      </c>
      <c r="G102" s="38">
        <v>0</v>
      </c>
      <c r="H102" s="38">
        <v>0</v>
      </c>
      <c r="I102" s="38">
        <v>2</v>
      </c>
      <c r="J102" s="38">
        <v>2</v>
      </c>
      <c r="K102" s="46">
        <v>755.73</v>
      </c>
      <c r="L102" s="46">
        <v>6.04</v>
      </c>
      <c r="M102" s="46">
        <v>6.04</v>
      </c>
      <c r="N102" s="46">
        <f t="shared" si="11"/>
        <v>0</v>
      </c>
    </row>
    <row r="103" spans="1:14" x14ac:dyDescent="0.25">
      <c r="A103" s="35" t="s">
        <v>17</v>
      </c>
      <c r="B103" s="35" t="s">
        <v>64</v>
      </c>
      <c r="C103" s="35" t="s">
        <v>80</v>
      </c>
      <c r="D103" s="38">
        <f t="shared" si="10"/>
        <v>5</v>
      </c>
      <c r="E103" s="38">
        <v>1</v>
      </c>
      <c r="F103" s="38">
        <v>0</v>
      </c>
      <c r="G103" s="38">
        <v>0</v>
      </c>
      <c r="H103" s="38">
        <v>4</v>
      </c>
      <c r="I103" s="38">
        <v>5</v>
      </c>
      <c r="J103" s="38">
        <v>5</v>
      </c>
      <c r="K103" s="46">
        <v>7382.42</v>
      </c>
      <c r="L103" s="46">
        <v>59.07</v>
      </c>
      <c r="M103" s="46">
        <v>59.07</v>
      </c>
      <c r="N103" s="46">
        <f t="shared" si="11"/>
        <v>0</v>
      </c>
    </row>
    <row r="104" spans="1:14" x14ac:dyDescent="0.25">
      <c r="A104" s="47" t="s">
        <v>5</v>
      </c>
      <c r="B104" s="48"/>
      <c r="C104" s="48"/>
      <c r="D104" s="40">
        <f>SUM(D91:D103)</f>
        <v>37</v>
      </c>
      <c r="E104" s="40">
        <f t="shared" ref="E104:N104" si="12">SUM(E91:E103)</f>
        <v>11</v>
      </c>
      <c r="F104" s="40">
        <f t="shared" si="12"/>
        <v>6</v>
      </c>
      <c r="G104" s="40">
        <f t="shared" si="12"/>
        <v>14</v>
      </c>
      <c r="H104" s="40">
        <f t="shared" si="12"/>
        <v>6</v>
      </c>
      <c r="I104" s="40">
        <f t="shared" si="12"/>
        <v>36</v>
      </c>
      <c r="J104" s="40">
        <f t="shared" si="12"/>
        <v>58</v>
      </c>
      <c r="K104" s="49">
        <f t="shared" si="12"/>
        <v>617212.80000000005</v>
      </c>
      <c r="L104" s="49">
        <f t="shared" si="12"/>
        <v>5444.17</v>
      </c>
      <c r="M104" s="49">
        <f t="shared" si="12"/>
        <v>5267.37</v>
      </c>
      <c r="N104" s="49">
        <f t="shared" si="12"/>
        <v>176.79999999999998</v>
      </c>
    </row>
  </sheetData>
  <mergeCells count="9">
    <mergeCell ref="E27:J27"/>
    <mergeCell ref="A81:D81"/>
    <mergeCell ref="E86:J86"/>
    <mergeCell ref="E87:J87"/>
    <mergeCell ref="A104:C104"/>
    <mergeCell ref="E5:J5"/>
    <mergeCell ref="E6:J6"/>
    <mergeCell ref="A22:C22"/>
    <mergeCell ref="E26:J26"/>
  </mergeCells>
  <pageMargins left="0.7" right="0.7" top="0.75" bottom="0.75" header="0.3" footer="0.3"/>
  <pageSetup orientation="portrait" horizontalDpi="4294967295" verticalDpi="4294967295" r:id="rId1"/>
  <headerFooter>
    <oddHeader>&amp;C&amp;Z&amp;F</oddHeader>
  </headerFooter>
  <ignoredErrors>
    <ignoredError sqref="E31:E80 D91:D10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FUNCIONARIO PUBLICO</dc:creator>
  <cp:lastModifiedBy>FUNCIONARIO PUBLICO</cp:lastModifiedBy>
  <dcterms:created xsi:type="dcterms:W3CDTF">2020-02-11T19:33:55Z</dcterms:created>
  <dcterms:modified xsi:type="dcterms:W3CDTF">2020-02-11T19:44:00Z</dcterms:modified>
</cp:coreProperties>
</file>