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E PLANIFICACIÓN\Documents\ISA Docs de Trabajo JEP 2\ANTAI\"/>
    </mc:Choice>
  </mc:AlternateContent>
  <bookViews>
    <workbookView xWindow="0" yWindow="0" windowWidth="14535" windowHeight="5520"/>
  </bookViews>
  <sheets>
    <sheet name="MARZO 2020" sheetId="1" r:id="rId1"/>
  </sheets>
  <definedNames>
    <definedName name="_xlnm._FilterDatabase" localSheetId="0" hidden="1">'MARZO 2020'!$A$74:$O$83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9" i="1" l="1"/>
  <c r="H69" i="1" l="1"/>
  <c r="F13" i="1"/>
  <c r="G13" i="1"/>
  <c r="H13" i="1"/>
  <c r="I13" i="1"/>
  <c r="J13" i="1"/>
  <c r="K13" i="1"/>
  <c r="L13" i="1"/>
  <c r="M13" i="1"/>
  <c r="N13" i="1"/>
  <c r="O13" i="1"/>
  <c r="P13" i="1"/>
  <c r="E13" i="1"/>
  <c r="I95" i="1" l="1"/>
  <c r="F83" i="1" l="1"/>
  <c r="G83" i="1"/>
  <c r="H83" i="1"/>
  <c r="I83" i="1"/>
  <c r="J83" i="1"/>
  <c r="K83" i="1"/>
  <c r="L83" i="1"/>
  <c r="M83" i="1"/>
  <c r="N83" i="1"/>
  <c r="E83" i="1"/>
  <c r="O76" i="1" l="1"/>
  <c r="O77" i="1"/>
  <c r="O78" i="1"/>
  <c r="O79" i="1"/>
  <c r="O75" i="1"/>
  <c r="O83" i="1" l="1"/>
  <c r="K69" i="1"/>
  <c r="L69" i="1"/>
  <c r="G69" i="1"/>
  <c r="I69" i="1"/>
  <c r="F69" i="1"/>
  <c r="N69" i="1"/>
  <c r="P69" i="1"/>
  <c r="M69" i="1"/>
  <c r="O68" i="1"/>
  <c r="Q68" i="1" s="1"/>
  <c r="O67" i="1"/>
  <c r="Q67" i="1" s="1"/>
  <c r="O66" i="1"/>
  <c r="Q66" i="1" s="1"/>
  <c r="O65" i="1"/>
  <c r="Q65" i="1" s="1"/>
  <c r="O64" i="1"/>
  <c r="Q64" i="1" s="1"/>
  <c r="Q61" i="1"/>
  <c r="O58" i="1"/>
  <c r="Q58" i="1" s="1"/>
  <c r="O57" i="1"/>
  <c r="Q57" i="1" s="1"/>
  <c r="O56" i="1"/>
  <c r="Q56" i="1" s="1"/>
  <c r="O55" i="1"/>
  <c r="Q55" i="1" s="1"/>
  <c r="O54" i="1"/>
  <c r="Q54" i="1" s="1"/>
  <c r="O53" i="1"/>
  <c r="Q53" i="1" s="1"/>
  <c r="O52" i="1"/>
  <c r="Q52" i="1" s="1"/>
  <c r="O51" i="1"/>
  <c r="O50" i="1"/>
  <c r="Q50" i="1" s="1"/>
  <c r="O49" i="1"/>
  <c r="Q49" i="1" s="1"/>
  <c r="O48" i="1"/>
  <c r="Q48" i="1" s="1"/>
  <c r="O47" i="1"/>
  <c r="Q47" i="1" s="1"/>
  <c r="O46" i="1"/>
  <c r="Q46" i="1" s="1"/>
  <c r="O45" i="1"/>
  <c r="Q45" i="1" s="1"/>
  <c r="O44" i="1"/>
  <c r="Q44" i="1" s="1"/>
  <c r="O43" i="1"/>
  <c r="O42" i="1"/>
  <c r="Q42" i="1" s="1"/>
  <c r="O41" i="1"/>
  <c r="Q41" i="1" s="1"/>
  <c r="Q40" i="1"/>
  <c r="O39" i="1"/>
  <c r="O38" i="1"/>
  <c r="Q38" i="1" s="1"/>
  <c r="O37" i="1"/>
  <c r="Q37" i="1" s="1"/>
  <c r="O36" i="1"/>
  <c r="Q36" i="1" s="1"/>
  <c r="O35" i="1"/>
  <c r="Q35" i="1" s="1"/>
  <c r="O34" i="1"/>
  <c r="O33" i="1"/>
  <c r="Q33" i="1" s="1"/>
  <c r="O32" i="1"/>
  <c r="Q32" i="1" s="1"/>
  <c r="O31" i="1"/>
  <c r="Q31" i="1" s="1"/>
  <c r="O30" i="1"/>
  <c r="Q30" i="1" s="1"/>
  <c r="O29" i="1"/>
  <c r="Q29" i="1" s="1"/>
  <c r="O28" i="1"/>
  <c r="Q28" i="1" s="1"/>
  <c r="O27" i="1"/>
  <c r="Q27" i="1" s="1"/>
  <c r="O26" i="1"/>
  <c r="Q26" i="1" s="1"/>
  <c r="O25" i="1"/>
  <c r="Q25" i="1" s="1"/>
  <c r="O24" i="1"/>
  <c r="Q24" i="1" s="1"/>
  <c r="O23" i="1"/>
  <c r="Q23" i="1" s="1"/>
  <c r="O22" i="1"/>
  <c r="Q22" i="1" s="1"/>
  <c r="O21" i="1"/>
  <c r="Q21" i="1" s="1"/>
  <c r="O20" i="1"/>
  <c r="Q20" i="1" s="1"/>
  <c r="Q69" i="1" l="1"/>
  <c r="O69" i="1"/>
</calcChain>
</file>

<file path=xl/sharedStrings.xml><?xml version="1.0" encoding="utf-8"?>
<sst xmlns="http://schemas.openxmlformats.org/spreadsheetml/2006/main" count="436" uniqueCount="119">
  <si>
    <t>REGIONAL</t>
  </si>
  <si>
    <t>AGENCIA</t>
  </si>
  <si>
    <t>TOTAL</t>
  </si>
  <si>
    <t>PRODUCTORES</t>
  </si>
  <si>
    <t>VERAGUAS</t>
  </si>
  <si>
    <t>MARIATO</t>
  </si>
  <si>
    <t>LOS SANTOS</t>
  </si>
  <si>
    <t>LAS TABLAS</t>
  </si>
  <si>
    <t>HERRERA</t>
  </si>
  <si>
    <t>BOCAS DEL TORO</t>
  </si>
  <si>
    <t>CEBOLLA</t>
  </si>
  <si>
    <t>DAVID</t>
  </si>
  <si>
    <t>SEGURO PECUARIO</t>
  </si>
  <si>
    <t>ESPECIE</t>
  </si>
  <si>
    <t>RUBRO</t>
  </si>
  <si>
    <t>BDA</t>
  </si>
  <si>
    <t>BOVINO</t>
  </si>
  <si>
    <t>CEBA</t>
  </si>
  <si>
    <t>CAPIRA</t>
  </si>
  <si>
    <t>EQUINO</t>
  </si>
  <si>
    <t>SANTIAGO</t>
  </si>
  <si>
    <t>SANTA FE</t>
  </si>
  <si>
    <t>CHEPO</t>
  </si>
  <si>
    <t>UNIDADES</t>
  </si>
  <si>
    <t>BOTES Y MOTORES</t>
  </si>
  <si>
    <t>TRANSPORTE GANADERO</t>
  </si>
  <si>
    <t>CHAME</t>
  </si>
  <si>
    <t>PLÁTANO</t>
  </si>
  <si>
    <t>COCLÉ</t>
  </si>
  <si>
    <t>PENONOMÉ</t>
  </si>
  <si>
    <t>ARROZ COMERCIAL</t>
  </si>
  <si>
    <t>TOMATE DE MESA</t>
  </si>
  <si>
    <t>CAFÉ</t>
  </si>
  <si>
    <t>PIMENTÓN</t>
  </si>
  <si>
    <t xml:space="preserve">MES </t>
  </si>
  <si>
    <t>MARZO</t>
  </si>
  <si>
    <t>CAÑA</t>
  </si>
  <si>
    <t>TERNERO LEVANTE</t>
  </si>
  <si>
    <t>VIENTRE DE LECHE</t>
  </si>
  <si>
    <t>PORCINO</t>
  </si>
  <si>
    <t xml:space="preserve">VIENTRE DE MARRANA </t>
  </si>
  <si>
    <t>VIENTRE DE CARNE</t>
  </si>
  <si>
    <t>SEMENTAL DE LECHE Y CARNE</t>
  </si>
  <si>
    <t>VIENTRE DE DOBLE PROPOSITO</t>
  </si>
  <si>
    <t>SEMENTALES O VERRACO</t>
  </si>
  <si>
    <t>BUNA VISTA</t>
  </si>
  <si>
    <t>MAQUINARIA Y QUIPO</t>
  </si>
  <si>
    <t>MICROFIANZAS</t>
  </si>
  <si>
    <t>SEGURO COMPLEMENTARIO</t>
  </si>
  <si>
    <t>PRODUCTOR</t>
  </si>
  <si>
    <t>PÓLIZA</t>
  </si>
  <si>
    <t>CASO</t>
  </si>
  <si>
    <t>CHEQUE Nº.</t>
  </si>
  <si>
    <t>PROVINCIA</t>
  </si>
  <si>
    <t>MES</t>
  </si>
  <si>
    <t>JAIRO EUGENIO MOLINA</t>
  </si>
  <si>
    <t>111-0011-18</t>
  </si>
  <si>
    <t>1-0383-19</t>
  </si>
  <si>
    <t>34362</t>
  </si>
  <si>
    <t>111-0013-18</t>
  </si>
  <si>
    <t>1-0382-19</t>
  </si>
  <si>
    <t>34359</t>
  </si>
  <si>
    <t>JOSE SMITH</t>
  </si>
  <si>
    <t>111-0005-18</t>
  </si>
  <si>
    <t>1-0582-19</t>
  </si>
  <si>
    <t>34375</t>
  </si>
  <si>
    <t>JAIRO MOLINA</t>
  </si>
  <si>
    <t>111-0012-18</t>
  </si>
  <si>
    <t>1-0315-19</t>
  </si>
  <si>
    <t>34358</t>
  </si>
  <si>
    <t>YECENIA J. RIOS RAMOS</t>
  </si>
  <si>
    <t>187-0099-18</t>
  </si>
  <si>
    <t>1-0302-19</t>
  </si>
  <si>
    <t>34428</t>
  </si>
  <si>
    <t>PANAMÁ ESTE</t>
  </si>
  <si>
    <t>TIPO DE SEGURO</t>
  </si>
  <si>
    <t>AGRICOLA</t>
  </si>
  <si>
    <t>ELMER TRUE</t>
  </si>
  <si>
    <t>JAIRO J. JULIO BAULES</t>
  </si>
  <si>
    <t>PEDRO PABLO CARRASQUILLA</t>
  </si>
  <si>
    <t>211-0076-18</t>
  </si>
  <si>
    <t>2-0702-19</t>
  </si>
  <si>
    <t>231-0054-18</t>
  </si>
  <si>
    <t>2-0445-19</t>
  </si>
  <si>
    <t>262-0098-18</t>
  </si>
  <si>
    <t>2-0917-19</t>
  </si>
  <si>
    <t>PECUARIO</t>
  </si>
  <si>
    <t>INDEMNIZACIONES PAGADAS MARZO 2020</t>
  </si>
  <si>
    <t>TOTAL DE PÓLIZAS</t>
  </si>
  <si>
    <t>AUTO FINANCIADO</t>
  </si>
  <si>
    <t>B.N.P.</t>
  </si>
  <si>
    <t>B.D.A.</t>
  </si>
  <si>
    <t>OTROS / COOPERATIVA</t>
  </si>
  <si>
    <t>HECTÁREAS</t>
  </si>
  <si>
    <t>SUMA ASEGURADA (B/.)</t>
  </si>
  <si>
    <t>100% DE PRIMA (B/.)</t>
  </si>
  <si>
    <t>50% DE PRIMA (B/.)</t>
  </si>
  <si>
    <t>COBRADAS (B/.)</t>
  </si>
  <si>
    <t>POR COBRAR (B/.)</t>
  </si>
  <si>
    <t>CHIRIQUÍ</t>
  </si>
  <si>
    <t>VOLCÁN</t>
  </si>
  <si>
    <t>TOLÉ</t>
  </si>
  <si>
    <t>INFORME DE VENTAS MARZO 2020</t>
  </si>
  <si>
    <t>SEGURO AGRICOLA</t>
  </si>
  <si>
    <t>PANAMÁ OESTE</t>
  </si>
  <si>
    <t>DARIÉN</t>
  </si>
  <si>
    <t>COLÓN</t>
  </si>
  <si>
    <t>CHITRÉ</t>
  </si>
  <si>
    <t>OCÚ</t>
  </si>
  <si>
    <t>METETÍ</t>
  </si>
  <si>
    <t>TONOSÍ</t>
  </si>
  <si>
    <t>PEDASÍ</t>
  </si>
  <si>
    <t>RÍO INDIO</t>
  </si>
  <si>
    <t>CABEZAS</t>
  </si>
  <si>
    <t>MES CORRIENTE (B/.)</t>
  </si>
  <si>
    <t xml:space="preserve">POR COBRAR (B/.)             </t>
  </si>
  <si>
    <t>MONTO (B/.)</t>
  </si>
  <si>
    <t>PAGADO A</t>
  </si>
  <si>
    <t>CHIRIQUÍ 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</si>
</sst>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3" fontId="1" fillId="0" borderId="0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protection hidden="1"/>
    </xf>
    <xf numFmtId="0" fontId="1" fillId="0" borderId="0" xfId="0" applyFont="1" applyBorder="1"/>
    <xf numFmtId="4" fontId="1" fillId="0" borderId="4" xfId="0" applyNumberFormat="1" applyFont="1" applyBorder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4" fontId="0" fillId="0" borderId="1" xfId="0" applyNumberFormat="1" applyFont="1" applyBorder="1"/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4" fontId="0" fillId="0" borderId="5" xfId="0" applyNumberFormat="1" applyFont="1" applyBorder="1"/>
    <xf numFmtId="0" fontId="1" fillId="0" borderId="0" xfId="0" applyFont="1" applyBorder="1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center"/>
      <protection hidden="1"/>
    </xf>
    <xf numFmtId="4" fontId="1" fillId="0" borderId="0" xfId="0" applyNumberFormat="1" applyFont="1" applyBorder="1" applyAlignment="1" applyProtection="1">
      <alignment horizontal="center"/>
      <protection hidden="1"/>
    </xf>
    <xf numFmtId="3" fontId="1" fillId="0" borderId="0" xfId="0" applyNumberFormat="1" applyFont="1" applyBorder="1" applyAlignment="1" applyProtection="1">
      <alignment horizontal="right"/>
      <protection hidden="1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0" fillId="2" borderId="1" xfId="0" applyFont="1" applyFill="1" applyBorder="1"/>
    <xf numFmtId="0" fontId="0" fillId="0" borderId="3" xfId="0" applyFont="1" applyBorder="1"/>
    <xf numFmtId="0" fontId="0" fillId="2" borderId="1" xfId="0" applyFont="1" applyFill="1" applyBorder="1" applyAlignment="1"/>
    <xf numFmtId="0" fontId="0" fillId="0" borderId="4" xfId="0" applyFont="1" applyBorder="1"/>
    <xf numFmtId="4" fontId="1" fillId="0" borderId="4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abSelected="1" topLeftCell="A17" zoomScale="90" zoomScaleNormal="90" workbookViewId="0">
      <selection activeCell="C25" sqref="C25"/>
    </sheetView>
  </sheetViews>
  <sheetFormatPr baseColWidth="10" defaultRowHeight="15" x14ac:dyDescent="0.25"/>
  <cols>
    <col min="1" max="1" width="11.42578125" style="20"/>
    <col min="2" max="2" width="16.140625" style="20" bestFit="1" customWidth="1"/>
    <col min="3" max="3" width="23.42578125" style="20" customWidth="1"/>
    <col min="4" max="4" width="25.85546875" style="20" customWidth="1"/>
    <col min="5" max="5" width="27.85546875" style="19" customWidth="1"/>
    <col min="6" max="6" width="13.85546875" style="19" customWidth="1"/>
    <col min="7" max="7" width="10.5703125" style="19" customWidth="1"/>
    <col min="8" max="8" width="10" style="19" customWidth="1"/>
    <col min="9" max="9" width="15.140625" style="19" customWidth="1"/>
    <col min="10" max="10" width="11.42578125" style="19" customWidth="1"/>
    <col min="11" max="11" width="12.28515625" style="19" bestFit="1" customWidth="1"/>
    <col min="12" max="14" width="11.42578125" style="20"/>
    <col min="15" max="15" width="15.42578125" style="20" customWidth="1"/>
    <col min="16" max="16384" width="11.42578125" style="20"/>
  </cols>
  <sheetData>
    <row r="1" spans="1:17" x14ac:dyDescent="0.25">
      <c r="A1" s="16" t="s">
        <v>102</v>
      </c>
      <c r="B1" s="16"/>
      <c r="C1" s="16"/>
      <c r="D1" s="16"/>
      <c r="E1" s="16"/>
      <c r="F1" s="16"/>
      <c r="G1" s="16"/>
      <c r="H1" s="16"/>
      <c r="I1" s="16"/>
      <c r="J1" s="16"/>
      <c r="M1" s="21"/>
      <c r="N1" s="21"/>
      <c r="O1" s="21"/>
      <c r="P1" s="21"/>
      <c r="Q1" s="21"/>
    </row>
    <row r="2" spans="1:17" x14ac:dyDescent="0.25">
      <c r="A2" s="16" t="s">
        <v>103</v>
      </c>
      <c r="B2" s="16"/>
      <c r="C2" s="16"/>
      <c r="D2" s="16"/>
      <c r="E2" s="16"/>
      <c r="F2" s="16"/>
      <c r="G2" s="16"/>
      <c r="H2" s="16"/>
      <c r="I2" s="16"/>
      <c r="J2" s="21"/>
      <c r="M2" s="21"/>
      <c r="N2" s="21"/>
      <c r="O2" s="21"/>
      <c r="P2" s="21"/>
      <c r="Q2" s="21"/>
    </row>
    <row r="3" spans="1:17" x14ac:dyDescent="0.25">
      <c r="B3" s="1"/>
      <c r="C3" s="1"/>
      <c r="D3" s="2"/>
      <c r="E3" s="22"/>
      <c r="F3" s="22"/>
      <c r="G3" s="22"/>
      <c r="H3" s="22"/>
      <c r="I3" s="22"/>
      <c r="J3" s="22"/>
      <c r="K3" s="22"/>
      <c r="L3" s="21"/>
      <c r="M3" s="21"/>
      <c r="N3" s="21"/>
      <c r="O3" s="21"/>
      <c r="P3" s="21"/>
      <c r="Q3" s="21"/>
    </row>
    <row r="4" spans="1:17" ht="45" x14ac:dyDescent="0.25">
      <c r="A4" s="15" t="s">
        <v>34</v>
      </c>
      <c r="B4" s="15" t="s">
        <v>0</v>
      </c>
      <c r="C4" s="15" t="s">
        <v>1</v>
      </c>
      <c r="D4" s="14" t="s">
        <v>14</v>
      </c>
      <c r="E4" s="14" t="s">
        <v>88</v>
      </c>
      <c r="F4" s="14" t="s">
        <v>89</v>
      </c>
      <c r="G4" s="14" t="s">
        <v>90</v>
      </c>
      <c r="H4" s="14" t="s">
        <v>91</v>
      </c>
      <c r="I4" s="14" t="s">
        <v>92</v>
      </c>
      <c r="J4" s="14" t="s">
        <v>3</v>
      </c>
      <c r="K4" s="14" t="s">
        <v>93</v>
      </c>
      <c r="L4" s="14" t="s">
        <v>94</v>
      </c>
      <c r="M4" s="14" t="s">
        <v>95</v>
      </c>
      <c r="N4" s="14" t="s">
        <v>96</v>
      </c>
      <c r="O4" s="14" t="s">
        <v>97</v>
      </c>
      <c r="P4" s="14" t="s">
        <v>98</v>
      </c>
    </row>
    <row r="5" spans="1:17" x14ac:dyDescent="0.25">
      <c r="A5" s="23" t="s">
        <v>35</v>
      </c>
      <c r="B5" s="23" t="s">
        <v>99</v>
      </c>
      <c r="C5" s="23" t="s">
        <v>11</v>
      </c>
      <c r="D5" s="23" t="s">
        <v>31</v>
      </c>
      <c r="E5" s="24">
        <v>1</v>
      </c>
      <c r="F5" s="24">
        <v>0</v>
      </c>
      <c r="G5" s="24">
        <v>0</v>
      </c>
      <c r="H5" s="24">
        <v>1</v>
      </c>
      <c r="I5" s="24">
        <v>0</v>
      </c>
      <c r="J5" s="24">
        <v>1</v>
      </c>
      <c r="K5" s="24">
        <v>0.16</v>
      </c>
      <c r="L5" s="25">
        <v>3306.75</v>
      </c>
      <c r="M5" s="25">
        <v>165.34</v>
      </c>
      <c r="N5" s="25">
        <v>82.67</v>
      </c>
      <c r="O5" s="25">
        <v>0</v>
      </c>
      <c r="P5" s="25">
        <v>82.67</v>
      </c>
    </row>
    <row r="6" spans="1:17" x14ac:dyDescent="0.25">
      <c r="A6" s="23" t="s">
        <v>35</v>
      </c>
      <c r="B6" s="23" t="s">
        <v>99</v>
      </c>
      <c r="C6" s="23" t="s">
        <v>11</v>
      </c>
      <c r="D6" s="23" t="s">
        <v>27</v>
      </c>
      <c r="E6" s="24">
        <v>1</v>
      </c>
      <c r="F6" s="24">
        <v>0</v>
      </c>
      <c r="G6" s="24">
        <v>0</v>
      </c>
      <c r="H6" s="24">
        <v>1</v>
      </c>
      <c r="I6" s="24">
        <v>0</v>
      </c>
      <c r="J6" s="24">
        <v>1</v>
      </c>
      <c r="K6" s="24">
        <v>3.6</v>
      </c>
      <c r="L6" s="25">
        <v>14534.89</v>
      </c>
      <c r="M6" s="25">
        <v>1017.44</v>
      </c>
      <c r="N6" s="25">
        <v>508.72</v>
      </c>
      <c r="O6" s="25">
        <v>0</v>
      </c>
      <c r="P6" s="25">
        <v>508.72</v>
      </c>
    </row>
    <row r="7" spans="1:17" x14ac:dyDescent="0.25">
      <c r="A7" s="23" t="s">
        <v>35</v>
      </c>
      <c r="B7" s="23" t="s">
        <v>99</v>
      </c>
      <c r="C7" s="23" t="s">
        <v>11</v>
      </c>
      <c r="D7" s="23" t="s">
        <v>36</v>
      </c>
      <c r="E7" s="24">
        <v>1</v>
      </c>
      <c r="F7" s="24">
        <v>1</v>
      </c>
      <c r="G7" s="24">
        <v>0</v>
      </c>
      <c r="H7" s="24">
        <v>0</v>
      </c>
      <c r="I7" s="24">
        <v>0</v>
      </c>
      <c r="J7" s="24">
        <v>1</v>
      </c>
      <c r="K7" s="24">
        <v>1.3</v>
      </c>
      <c r="L7" s="25">
        <v>1780.52</v>
      </c>
      <c r="M7" s="25">
        <v>71.22</v>
      </c>
      <c r="N7" s="25">
        <v>35.61</v>
      </c>
      <c r="O7" s="25">
        <v>35.61</v>
      </c>
      <c r="P7" s="25">
        <v>35.61</v>
      </c>
    </row>
    <row r="8" spans="1:17" x14ac:dyDescent="0.25">
      <c r="A8" s="23" t="s">
        <v>35</v>
      </c>
      <c r="B8" s="23" t="s">
        <v>99</v>
      </c>
      <c r="C8" s="23" t="s">
        <v>100</v>
      </c>
      <c r="D8" s="23" t="s">
        <v>32</v>
      </c>
      <c r="E8" s="24">
        <v>1</v>
      </c>
      <c r="F8" s="24">
        <v>0</v>
      </c>
      <c r="G8" s="24">
        <v>0</v>
      </c>
      <c r="H8" s="24">
        <v>1</v>
      </c>
      <c r="I8" s="24">
        <v>0</v>
      </c>
      <c r="J8" s="24">
        <v>1</v>
      </c>
      <c r="K8" s="24">
        <v>1.6</v>
      </c>
      <c r="L8" s="25">
        <v>7141.98</v>
      </c>
      <c r="M8" s="25">
        <v>499.94</v>
      </c>
      <c r="N8" s="25">
        <v>249.97</v>
      </c>
      <c r="O8" s="25">
        <v>0</v>
      </c>
      <c r="P8" s="25">
        <v>249.97</v>
      </c>
    </row>
    <row r="9" spans="1:17" x14ac:dyDescent="0.25">
      <c r="A9" s="23" t="s">
        <v>35</v>
      </c>
      <c r="B9" s="23" t="s">
        <v>99</v>
      </c>
      <c r="C9" s="23" t="s">
        <v>100</v>
      </c>
      <c r="D9" s="23" t="s">
        <v>33</v>
      </c>
      <c r="E9" s="24">
        <v>1</v>
      </c>
      <c r="F9" s="24">
        <v>0</v>
      </c>
      <c r="G9" s="24">
        <v>0</v>
      </c>
      <c r="H9" s="24">
        <v>1</v>
      </c>
      <c r="I9" s="24">
        <v>0</v>
      </c>
      <c r="J9" s="24">
        <v>1</v>
      </c>
      <c r="K9" s="24">
        <v>0.3</v>
      </c>
      <c r="L9" s="25">
        <v>7923.25</v>
      </c>
      <c r="M9" s="25">
        <v>554.63</v>
      </c>
      <c r="N9" s="25">
        <v>277.32</v>
      </c>
      <c r="O9" s="25">
        <v>0</v>
      </c>
      <c r="P9" s="25">
        <v>277.32</v>
      </c>
    </row>
    <row r="10" spans="1:17" x14ac:dyDescent="0.25">
      <c r="A10" s="23" t="s">
        <v>35</v>
      </c>
      <c r="B10" s="23" t="s">
        <v>99</v>
      </c>
      <c r="C10" s="23" t="s">
        <v>101</v>
      </c>
      <c r="D10" s="23" t="s">
        <v>30</v>
      </c>
      <c r="E10" s="24">
        <v>2</v>
      </c>
      <c r="F10" s="24">
        <v>0</v>
      </c>
      <c r="G10" s="24">
        <v>0</v>
      </c>
      <c r="H10" s="24">
        <v>0</v>
      </c>
      <c r="I10" s="24">
        <v>2</v>
      </c>
      <c r="J10" s="24">
        <v>1</v>
      </c>
      <c r="K10" s="24">
        <v>68.5</v>
      </c>
      <c r="L10" s="25">
        <v>148919</v>
      </c>
      <c r="M10" s="25">
        <v>10424.33</v>
      </c>
      <c r="N10" s="25">
        <v>5212.17</v>
      </c>
      <c r="O10" s="25">
        <v>0</v>
      </c>
      <c r="P10" s="25">
        <v>5212.17</v>
      </c>
    </row>
    <row r="11" spans="1:17" x14ac:dyDescent="0.25">
      <c r="A11" s="23" t="s">
        <v>35</v>
      </c>
      <c r="B11" s="23" t="s">
        <v>28</v>
      </c>
      <c r="C11" s="23" t="s">
        <v>29</v>
      </c>
      <c r="D11" s="23" t="s">
        <v>33</v>
      </c>
      <c r="E11" s="24">
        <v>1</v>
      </c>
      <c r="F11" s="24">
        <v>0</v>
      </c>
      <c r="G11" s="24">
        <v>0</v>
      </c>
      <c r="H11" s="24">
        <v>1</v>
      </c>
      <c r="I11" s="24">
        <v>0</v>
      </c>
      <c r="J11" s="24">
        <v>1</v>
      </c>
      <c r="K11" s="24">
        <v>0.6</v>
      </c>
      <c r="L11" s="25">
        <v>6266.46</v>
      </c>
      <c r="M11" s="25">
        <v>313.32</v>
      </c>
      <c r="N11" s="25">
        <v>156.66</v>
      </c>
      <c r="O11" s="25">
        <v>0</v>
      </c>
      <c r="P11" s="25">
        <v>156.66</v>
      </c>
    </row>
    <row r="12" spans="1:17" x14ac:dyDescent="0.25">
      <c r="A12" s="26" t="s">
        <v>35</v>
      </c>
      <c r="B12" s="23" t="s">
        <v>28</v>
      </c>
      <c r="C12" s="26" t="s">
        <v>29</v>
      </c>
      <c r="D12" s="26" t="s">
        <v>10</v>
      </c>
      <c r="E12" s="27">
        <v>44</v>
      </c>
      <c r="F12" s="27">
        <v>2</v>
      </c>
      <c r="G12" s="27">
        <v>0</v>
      </c>
      <c r="H12" s="27">
        <v>17</v>
      </c>
      <c r="I12" s="27">
        <v>25</v>
      </c>
      <c r="J12" s="27">
        <v>41</v>
      </c>
      <c r="K12" s="27">
        <v>27.2</v>
      </c>
      <c r="L12" s="28">
        <v>243508.17</v>
      </c>
      <c r="M12" s="28">
        <v>12175.44</v>
      </c>
      <c r="N12" s="28">
        <v>6087.9</v>
      </c>
      <c r="O12" s="28">
        <v>4277.17</v>
      </c>
      <c r="P12" s="28">
        <v>6087.9</v>
      </c>
    </row>
    <row r="13" spans="1:17" s="17" customFormat="1" x14ac:dyDescent="0.25">
      <c r="A13" s="9" t="s">
        <v>2</v>
      </c>
      <c r="B13" s="9"/>
      <c r="C13" s="9"/>
      <c r="D13" s="9"/>
      <c r="E13" s="10">
        <f>SUM(E5:E12)</f>
        <v>52</v>
      </c>
      <c r="F13" s="10">
        <f t="shared" ref="F13:P13" si="0">SUM(F5:F12)</f>
        <v>3</v>
      </c>
      <c r="G13" s="10">
        <f t="shared" si="0"/>
        <v>0</v>
      </c>
      <c r="H13" s="10">
        <f t="shared" si="0"/>
        <v>22</v>
      </c>
      <c r="I13" s="10">
        <f t="shared" si="0"/>
        <v>27</v>
      </c>
      <c r="J13" s="10">
        <f t="shared" si="0"/>
        <v>48</v>
      </c>
      <c r="K13" s="10">
        <f t="shared" si="0"/>
        <v>103.25999999999999</v>
      </c>
      <c r="L13" s="18">
        <f t="shared" si="0"/>
        <v>433381.02</v>
      </c>
      <c r="M13" s="18">
        <f t="shared" si="0"/>
        <v>25221.66</v>
      </c>
      <c r="N13" s="18">
        <f t="shared" si="0"/>
        <v>12611.02</v>
      </c>
      <c r="O13" s="18">
        <f t="shared" si="0"/>
        <v>4312.78</v>
      </c>
      <c r="P13" s="18">
        <f t="shared" si="0"/>
        <v>12611.02</v>
      </c>
    </row>
    <row r="14" spans="1:17" x14ac:dyDescent="0.25">
      <c r="B14" s="29"/>
      <c r="C14" s="29"/>
      <c r="D14" s="29"/>
      <c r="E14" s="30"/>
      <c r="F14" s="30"/>
      <c r="G14" s="30"/>
      <c r="H14" s="30"/>
      <c r="I14" s="30"/>
      <c r="J14" s="30"/>
      <c r="K14" s="31"/>
      <c r="L14" s="32"/>
      <c r="M14" s="32"/>
      <c r="N14" s="32"/>
      <c r="O14" s="32"/>
    </row>
    <row r="16" spans="1:17" x14ac:dyDescent="0.25">
      <c r="A16" s="16" t="s">
        <v>102</v>
      </c>
      <c r="G16" s="16"/>
      <c r="H16" s="16"/>
      <c r="I16" s="16"/>
      <c r="J16" s="16"/>
      <c r="K16" s="16"/>
    </row>
    <row r="17" spans="1:17" x14ac:dyDescent="0.25">
      <c r="A17" s="16" t="s">
        <v>12</v>
      </c>
      <c r="G17" s="16"/>
      <c r="H17" s="16"/>
      <c r="I17" s="16"/>
      <c r="J17" s="16"/>
      <c r="K17" s="16"/>
    </row>
    <row r="19" spans="1:17" ht="45" customHeight="1" x14ac:dyDescent="0.25">
      <c r="A19" s="15" t="s">
        <v>34</v>
      </c>
      <c r="B19" s="44" t="s">
        <v>0</v>
      </c>
      <c r="C19" s="44" t="s">
        <v>1</v>
      </c>
      <c r="D19" s="44" t="s">
        <v>13</v>
      </c>
      <c r="E19" s="44" t="s">
        <v>14</v>
      </c>
      <c r="F19" s="44" t="s">
        <v>88</v>
      </c>
      <c r="G19" s="44" t="s">
        <v>89</v>
      </c>
      <c r="H19" s="44" t="s">
        <v>90</v>
      </c>
      <c r="I19" s="44" t="s">
        <v>91</v>
      </c>
      <c r="J19" s="44" t="s">
        <v>92</v>
      </c>
      <c r="K19" s="44" t="s">
        <v>3</v>
      </c>
      <c r="L19" s="44" t="s">
        <v>113</v>
      </c>
      <c r="M19" s="45" t="s">
        <v>94</v>
      </c>
      <c r="N19" s="46" t="s">
        <v>95</v>
      </c>
      <c r="O19" s="47" t="s">
        <v>96</v>
      </c>
      <c r="P19" s="14" t="s">
        <v>97</v>
      </c>
      <c r="Q19" s="14" t="s">
        <v>98</v>
      </c>
    </row>
    <row r="20" spans="1:17" x14ac:dyDescent="0.25">
      <c r="A20" s="23" t="s">
        <v>35</v>
      </c>
      <c r="B20" s="23" t="s">
        <v>28</v>
      </c>
      <c r="C20" s="23" t="s">
        <v>29</v>
      </c>
      <c r="D20" s="23" t="s">
        <v>16</v>
      </c>
      <c r="E20" s="23" t="s">
        <v>17</v>
      </c>
      <c r="F20" s="33">
        <v>1</v>
      </c>
      <c r="G20" s="33">
        <v>0</v>
      </c>
      <c r="H20" s="33">
        <v>0</v>
      </c>
      <c r="I20" s="33">
        <v>1</v>
      </c>
      <c r="J20" s="33">
        <v>0</v>
      </c>
      <c r="K20" s="33">
        <v>1</v>
      </c>
      <c r="L20" s="33">
        <v>15</v>
      </c>
      <c r="M20" s="34">
        <v>10500</v>
      </c>
      <c r="N20" s="35">
        <v>367.5</v>
      </c>
      <c r="O20" s="35">
        <f>N20/2</f>
        <v>183.75</v>
      </c>
      <c r="P20" s="35">
        <v>0</v>
      </c>
      <c r="Q20" s="35">
        <f>O20-P20</f>
        <v>183.75</v>
      </c>
    </row>
    <row r="21" spans="1:17" x14ac:dyDescent="0.25">
      <c r="A21" s="23" t="s">
        <v>35</v>
      </c>
      <c r="B21" s="23" t="s">
        <v>28</v>
      </c>
      <c r="C21" s="23" t="s">
        <v>29</v>
      </c>
      <c r="D21" s="23" t="s">
        <v>16</v>
      </c>
      <c r="E21" s="23" t="s">
        <v>41</v>
      </c>
      <c r="F21" s="33">
        <v>4</v>
      </c>
      <c r="G21" s="33">
        <v>1</v>
      </c>
      <c r="H21" s="33">
        <v>0</v>
      </c>
      <c r="I21" s="33">
        <v>3</v>
      </c>
      <c r="J21" s="33">
        <v>0</v>
      </c>
      <c r="K21" s="33">
        <v>4</v>
      </c>
      <c r="L21" s="33">
        <v>55</v>
      </c>
      <c r="M21" s="34">
        <v>53200</v>
      </c>
      <c r="N21" s="35">
        <v>5012</v>
      </c>
      <c r="O21" s="35">
        <f t="shared" ref="O21:O39" si="1">N21/2</f>
        <v>2506</v>
      </c>
      <c r="P21" s="35">
        <v>0</v>
      </c>
      <c r="Q21" s="35">
        <f t="shared" ref="Q21:Q33" si="2">O21-P21</f>
        <v>2506</v>
      </c>
    </row>
    <row r="22" spans="1:17" x14ac:dyDescent="0.25">
      <c r="A22" s="23" t="s">
        <v>35</v>
      </c>
      <c r="B22" s="23" t="s">
        <v>28</v>
      </c>
      <c r="C22" s="23" t="s">
        <v>29</v>
      </c>
      <c r="D22" s="23" t="s">
        <v>16</v>
      </c>
      <c r="E22" s="23" t="s">
        <v>42</v>
      </c>
      <c r="F22" s="33">
        <v>1</v>
      </c>
      <c r="G22" s="33">
        <v>0</v>
      </c>
      <c r="H22" s="33">
        <v>0</v>
      </c>
      <c r="I22" s="33">
        <v>1</v>
      </c>
      <c r="J22" s="33">
        <v>0</v>
      </c>
      <c r="K22" s="33">
        <v>1</v>
      </c>
      <c r="L22" s="33">
        <v>1</v>
      </c>
      <c r="M22" s="34">
        <v>2000</v>
      </c>
      <c r="N22" s="35">
        <v>270</v>
      </c>
      <c r="O22" s="35">
        <f t="shared" si="1"/>
        <v>135</v>
      </c>
      <c r="P22" s="35">
        <v>0</v>
      </c>
      <c r="Q22" s="35">
        <f t="shared" si="2"/>
        <v>135</v>
      </c>
    </row>
    <row r="23" spans="1:17" x14ac:dyDescent="0.25">
      <c r="A23" s="23" t="s">
        <v>35</v>
      </c>
      <c r="B23" s="23" t="s">
        <v>9</v>
      </c>
      <c r="C23" s="23" t="s">
        <v>118</v>
      </c>
      <c r="D23" s="23" t="s">
        <v>16</v>
      </c>
      <c r="E23" s="23" t="s">
        <v>41</v>
      </c>
      <c r="F23" s="33">
        <v>1</v>
      </c>
      <c r="G23" s="33">
        <v>1</v>
      </c>
      <c r="H23" s="33">
        <v>0</v>
      </c>
      <c r="I23" s="33">
        <v>0</v>
      </c>
      <c r="J23" s="33">
        <v>0</v>
      </c>
      <c r="K23" s="33">
        <v>1</v>
      </c>
      <c r="L23" s="33">
        <v>23</v>
      </c>
      <c r="M23" s="34">
        <v>15800</v>
      </c>
      <c r="N23" s="35">
        <v>1351</v>
      </c>
      <c r="O23" s="35">
        <f t="shared" si="1"/>
        <v>675.5</v>
      </c>
      <c r="P23" s="35">
        <v>0</v>
      </c>
      <c r="Q23" s="35">
        <f t="shared" si="2"/>
        <v>675.5</v>
      </c>
    </row>
    <row r="24" spans="1:17" x14ac:dyDescent="0.25">
      <c r="A24" s="23" t="s">
        <v>35</v>
      </c>
      <c r="B24" s="23" t="s">
        <v>9</v>
      </c>
      <c r="C24" s="23" t="s">
        <v>118</v>
      </c>
      <c r="D24" s="23" t="s">
        <v>16</v>
      </c>
      <c r="E24" s="23" t="s">
        <v>42</v>
      </c>
      <c r="F24" s="33">
        <v>1</v>
      </c>
      <c r="G24" s="33">
        <v>1</v>
      </c>
      <c r="H24" s="33">
        <v>0</v>
      </c>
      <c r="I24" s="33">
        <v>0</v>
      </c>
      <c r="J24" s="33">
        <v>0</v>
      </c>
      <c r="K24" s="33">
        <v>1</v>
      </c>
      <c r="L24" s="33">
        <v>2</v>
      </c>
      <c r="M24" s="34">
        <v>4000</v>
      </c>
      <c r="N24" s="35">
        <v>270</v>
      </c>
      <c r="O24" s="35">
        <f t="shared" si="1"/>
        <v>135</v>
      </c>
      <c r="P24" s="35">
        <v>45</v>
      </c>
      <c r="Q24" s="35">
        <f t="shared" si="2"/>
        <v>90</v>
      </c>
    </row>
    <row r="25" spans="1:17" x14ac:dyDescent="0.25">
      <c r="A25" s="23" t="s">
        <v>35</v>
      </c>
      <c r="B25" s="23" t="s">
        <v>8</v>
      </c>
      <c r="C25" s="23" t="s">
        <v>107</v>
      </c>
      <c r="D25" s="23" t="s">
        <v>16</v>
      </c>
      <c r="E25" s="23" t="s">
        <v>42</v>
      </c>
      <c r="F25" s="33">
        <v>1</v>
      </c>
      <c r="G25" s="33">
        <v>1</v>
      </c>
      <c r="H25" s="33">
        <v>0</v>
      </c>
      <c r="I25" s="33">
        <v>0</v>
      </c>
      <c r="J25" s="33">
        <v>0</v>
      </c>
      <c r="K25" s="33">
        <v>1</v>
      </c>
      <c r="L25" s="33">
        <v>1</v>
      </c>
      <c r="M25" s="34">
        <v>5000</v>
      </c>
      <c r="N25" s="35">
        <v>225</v>
      </c>
      <c r="O25" s="35">
        <f t="shared" si="1"/>
        <v>112.5</v>
      </c>
      <c r="P25" s="35">
        <v>112.5</v>
      </c>
      <c r="Q25" s="35">
        <f t="shared" si="2"/>
        <v>0</v>
      </c>
    </row>
    <row r="26" spans="1:17" x14ac:dyDescent="0.25">
      <c r="A26" s="23" t="s">
        <v>35</v>
      </c>
      <c r="B26" s="23" t="s">
        <v>8</v>
      </c>
      <c r="C26" s="23" t="s">
        <v>108</v>
      </c>
      <c r="D26" s="23" t="s">
        <v>16</v>
      </c>
      <c r="E26" s="23" t="s">
        <v>17</v>
      </c>
      <c r="F26" s="33">
        <v>1</v>
      </c>
      <c r="G26" s="33">
        <v>0</v>
      </c>
      <c r="H26" s="33">
        <v>0</v>
      </c>
      <c r="I26" s="33">
        <v>1</v>
      </c>
      <c r="J26" s="33">
        <v>0</v>
      </c>
      <c r="K26" s="33">
        <v>1</v>
      </c>
      <c r="L26" s="33">
        <v>10</v>
      </c>
      <c r="M26" s="34">
        <v>7500</v>
      </c>
      <c r="N26" s="35">
        <v>262.5</v>
      </c>
      <c r="O26" s="35">
        <f t="shared" si="1"/>
        <v>131.25</v>
      </c>
      <c r="P26" s="35">
        <v>0</v>
      </c>
      <c r="Q26" s="35">
        <f t="shared" si="2"/>
        <v>131.25</v>
      </c>
    </row>
    <row r="27" spans="1:17" x14ac:dyDescent="0.25">
      <c r="A27" s="23" t="s">
        <v>35</v>
      </c>
      <c r="B27" s="23" t="s">
        <v>8</v>
      </c>
      <c r="C27" s="23" t="s">
        <v>108</v>
      </c>
      <c r="D27" s="23" t="s">
        <v>16</v>
      </c>
      <c r="E27" s="23" t="s">
        <v>41</v>
      </c>
      <c r="F27" s="33">
        <v>4</v>
      </c>
      <c r="G27" s="33">
        <v>0</v>
      </c>
      <c r="H27" s="33">
        <v>0</v>
      </c>
      <c r="I27" s="33">
        <v>4</v>
      </c>
      <c r="J27" s="33">
        <v>0</v>
      </c>
      <c r="K27" s="33">
        <v>4</v>
      </c>
      <c r="L27" s="33">
        <v>29</v>
      </c>
      <c r="M27" s="34">
        <v>24200</v>
      </c>
      <c r="N27" s="35">
        <v>2541</v>
      </c>
      <c r="O27" s="35">
        <f t="shared" si="1"/>
        <v>1270.5</v>
      </c>
      <c r="P27" s="35">
        <v>236.25</v>
      </c>
      <c r="Q27" s="35">
        <f t="shared" si="2"/>
        <v>1034.25</v>
      </c>
    </row>
    <row r="28" spans="1:17" x14ac:dyDescent="0.25">
      <c r="A28" s="23" t="s">
        <v>35</v>
      </c>
      <c r="B28" s="23" t="s">
        <v>8</v>
      </c>
      <c r="C28" s="23" t="s">
        <v>108</v>
      </c>
      <c r="D28" s="23" t="s">
        <v>16</v>
      </c>
      <c r="E28" s="23" t="s">
        <v>42</v>
      </c>
      <c r="F28" s="33">
        <v>6</v>
      </c>
      <c r="G28" s="33">
        <v>3</v>
      </c>
      <c r="H28" s="33">
        <v>0</v>
      </c>
      <c r="I28" s="33">
        <v>3</v>
      </c>
      <c r="J28" s="33">
        <v>0</v>
      </c>
      <c r="K28" s="33">
        <v>6</v>
      </c>
      <c r="L28" s="33">
        <v>6</v>
      </c>
      <c r="M28" s="34">
        <v>10300</v>
      </c>
      <c r="N28" s="35">
        <v>985.5</v>
      </c>
      <c r="O28" s="35">
        <f t="shared" si="1"/>
        <v>492.75</v>
      </c>
      <c r="P28" s="35">
        <v>168.75</v>
      </c>
      <c r="Q28" s="35">
        <f t="shared" si="2"/>
        <v>324</v>
      </c>
    </row>
    <row r="29" spans="1:17" x14ac:dyDescent="0.25">
      <c r="A29" s="23" t="s">
        <v>35</v>
      </c>
      <c r="B29" s="23" t="s">
        <v>105</v>
      </c>
      <c r="C29" s="23" t="s">
        <v>21</v>
      </c>
      <c r="D29" s="23" t="s">
        <v>16</v>
      </c>
      <c r="E29" s="23" t="s">
        <v>17</v>
      </c>
      <c r="F29" s="33">
        <v>2</v>
      </c>
      <c r="G29" s="33">
        <v>0</v>
      </c>
      <c r="H29" s="33">
        <v>0</v>
      </c>
      <c r="I29" s="33">
        <v>2</v>
      </c>
      <c r="J29" s="33">
        <v>0</v>
      </c>
      <c r="K29" s="33">
        <v>2</v>
      </c>
      <c r="L29" s="33">
        <v>86</v>
      </c>
      <c r="M29" s="34">
        <v>58200</v>
      </c>
      <c r="N29" s="35">
        <v>2492</v>
      </c>
      <c r="O29" s="35">
        <f t="shared" si="1"/>
        <v>1246</v>
      </c>
      <c r="P29" s="35">
        <v>0</v>
      </c>
      <c r="Q29" s="35">
        <f t="shared" si="2"/>
        <v>1246</v>
      </c>
    </row>
    <row r="30" spans="1:17" x14ac:dyDescent="0.25">
      <c r="A30" s="23" t="s">
        <v>35</v>
      </c>
      <c r="B30" s="23" t="s">
        <v>105</v>
      </c>
      <c r="C30" s="23" t="s">
        <v>21</v>
      </c>
      <c r="D30" s="23" t="s">
        <v>16</v>
      </c>
      <c r="E30" s="23" t="s">
        <v>41</v>
      </c>
      <c r="F30" s="33">
        <v>10</v>
      </c>
      <c r="G30" s="33">
        <v>0</v>
      </c>
      <c r="H30" s="33">
        <v>0</v>
      </c>
      <c r="I30" s="33">
        <v>10</v>
      </c>
      <c r="J30" s="33">
        <v>0</v>
      </c>
      <c r="K30" s="33">
        <v>10</v>
      </c>
      <c r="L30" s="33">
        <v>203</v>
      </c>
      <c r="M30" s="34">
        <v>231100</v>
      </c>
      <c r="N30" s="35">
        <v>23268.98</v>
      </c>
      <c r="O30" s="35">
        <f t="shared" si="1"/>
        <v>11634.49</v>
      </c>
      <c r="P30" s="35">
        <v>0</v>
      </c>
      <c r="Q30" s="35">
        <f t="shared" si="2"/>
        <v>11634.49</v>
      </c>
    </row>
    <row r="31" spans="1:17" x14ac:dyDescent="0.25">
      <c r="A31" s="23" t="s">
        <v>35</v>
      </c>
      <c r="B31" s="23" t="s">
        <v>105</v>
      </c>
      <c r="C31" s="23" t="s">
        <v>21</v>
      </c>
      <c r="D31" s="23" t="s">
        <v>16</v>
      </c>
      <c r="E31" s="23" t="s">
        <v>42</v>
      </c>
      <c r="F31" s="33">
        <v>5</v>
      </c>
      <c r="G31" s="33">
        <v>0</v>
      </c>
      <c r="H31" s="33">
        <v>0</v>
      </c>
      <c r="I31" s="33">
        <v>5</v>
      </c>
      <c r="J31" s="33">
        <v>0</v>
      </c>
      <c r="K31" s="33">
        <v>5</v>
      </c>
      <c r="L31" s="33">
        <v>6</v>
      </c>
      <c r="M31" s="34">
        <v>14000</v>
      </c>
      <c r="N31" s="35">
        <v>1890</v>
      </c>
      <c r="O31" s="35">
        <f t="shared" si="1"/>
        <v>945</v>
      </c>
      <c r="P31" s="35">
        <v>0</v>
      </c>
      <c r="Q31" s="35">
        <f t="shared" si="2"/>
        <v>945</v>
      </c>
    </row>
    <row r="32" spans="1:17" x14ac:dyDescent="0.25">
      <c r="A32" s="23" t="s">
        <v>35</v>
      </c>
      <c r="B32" s="23" t="s">
        <v>105</v>
      </c>
      <c r="C32" s="23" t="s">
        <v>109</v>
      </c>
      <c r="D32" s="23" t="s">
        <v>16</v>
      </c>
      <c r="E32" s="23" t="s">
        <v>41</v>
      </c>
      <c r="F32" s="33">
        <v>2</v>
      </c>
      <c r="G32" s="33">
        <v>0</v>
      </c>
      <c r="H32" s="33">
        <v>0</v>
      </c>
      <c r="I32" s="33">
        <v>2</v>
      </c>
      <c r="J32" s="33">
        <v>0</v>
      </c>
      <c r="K32" s="33">
        <v>2</v>
      </c>
      <c r="L32" s="33">
        <v>30</v>
      </c>
      <c r="M32" s="34">
        <v>28500</v>
      </c>
      <c r="N32" s="35">
        <v>2627.5</v>
      </c>
      <c r="O32" s="35">
        <f t="shared" si="1"/>
        <v>1313.75</v>
      </c>
      <c r="P32" s="35">
        <v>0</v>
      </c>
      <c r="Q32" s="35">
        <f t="shared" si="2"/>
        <v>1313.75</v>
      </c>
    </row>
    <row r="33" spans="1:17" x14ac:dyDescent="0.25">
      <c r="A33" s="23" t="s">
        <v>35</v>
      </c>
      <c r="B33" s="23" t="s">
        <v>105</v>
      </c>
      <c r="C33" s="23" t="s">
        <v>109</v>
      </c>
      <c r="D33" s="23" t="s">
        <v>16</v>
      </c>
      <c r="E33" s="23" t="s">
        <v>42</v>
      </c>
      <c r="F33" s="33">
        <v>1</v>
      </c>
      <c r="G33" s="33">
        <v>0</v>
      </c>
      <c r="H33" s="33">
        <v>0</v>
      </c>
      <c r="I33" s="33">
        <v>1</v>
      </c>
      <c r="J33" s="33">
        <v>0</v>
      </c>
      <c r="K33" s="33">
        <v>1</v>
      </c>
      <c r="L33" s="33">
        <v>1</v>
      </c>
      <c r="M33" s="34">
        <v>2000</v>
      </c>
      <c r="N33" s="35">
        <v>270</v>
      </c>
      <c r="O33" s="35">
        <f t="shared" si="1"/>
        <v>135</v>
      </c>
      <c r="P33" s="35">
        <v>0</v>
      </c>
      <c r="Q33" s="35">
        <f t="shared" si="2"/>
        <v>135</v>
      </c>
    </row>
    <row r="34" spans="1:17" x14ac:dyDescent="0.25">
      <c r="A34" s="23" t="s">
        <v>35</v>
      </c>
      <c r="B34" s="23" t="s">
        <v>104</v>
      </c>
      <c r="C34" s="23" t="s">
        <v>18</v>
      </c>
      <c r="D34" s="23" t="s">
        <v>16</v>
      </c>
      <c r="E34" s="23" t="s">
        <v>41</v>
      </c>
      <c r="F34" s="33">
        <v>5</v>
      </c>
      <c r="G34" s="33">
        <v>5</v>
      </c>
      <c r="H34" s="33">
        <v>0</v>
      </c>
      <c r="I34" s="33">
        <v>0</v>
      </c>
      <c r="J34" s="33">
        <v>0</v>
      </c>
      <c r="K34" s="33">
        <v>5</v>
      </c>
      <c r="L34" s="33">
        <v>96</v>
      </c>
      <c r="M34" s="34">
        <v>87550</v>
      </c>
      <c r="N34" s="35">
        <v>3064.25</v>
      </c>
      <c r="O34" s="35">
        <f t="shared" si="1"/>
        <v>1532.125</v>
      </c>
      <c r="P34" s="35">
        <v>1532.13</v>
      </c>
      <c r="Q34" s="35">
        <v>0</v>
      </c>
    </row>
    <row r="35" spans="1:17" x14ac:dyDescent="0.25">
      <c r="A35" s="23" t="s">
        <v>35</v>
      </c>
      <c r="B35" s="23" t="s">
        <v>104</v>
      </c>
      <c r="C35" s="23" t="s">
        <v>18</v>
      </c>
      <c r="D35" s="23" t="s">
        <v>16</v>
      </c>
      <c r="E35" s="23" t="s">
        <v>42</v>
      </c>
      <c r="F35" s="33">
        <v>3</v>
      </c>
      <c r="G35" s="33">
        <v>3</v>
      </c>
      <c r="H35" s="33">
        <v>0</v>
      </c>
      <c r="I35" s="33">
        <v>0</v>
      </c>
      <c r="J35" s="33">
        <v>0</v>
      </c>
      <c r="K35" s="33">
        <v>3</v>
      </c>
      <c r="L35" s="33">
        <v>5</v>
      </c>
      <c r="M35" s="34">
        <v>17000</v>
      </c>
      <c r="N35" s="35">
        <v>675</v>
      </c>
      <c r="O35" s="35">
        <f t="shared" si="1"/>
        <v>337.5</v>
      </c>
      <c r="P35" s="35">
        <v>337.5</v>
      </c>
      <c r="Q35" s="35">
        <f t="shared" ref="Q35:Q38" si="3">O35-P35</f>
        <v>0</v>
      </c>
    </row>
    <row r="36" spans="1:17" x14ac:dyDescent="0.25">
      <c r="A36" s="23" t="s">
        <v>35</v>
      </c>
      <c r="B36" s="23" t="s">
        <v>104</v>
      </c>
      <c r="C36" s="23" t="s">
        <v>18</v>
      </c>
      <c r="D36" s="23" t="s">
        <v>39</v>
      </c>
      <c r="E36" s="23" t="s">
        <v>44</v>
      </c>
      <c r="F36" s="33">
        <v>1</v>
      </c>
      <c r="G36" s="33">
        <v>1</v>
      </c>
      <c r="H36" s="33">
        <v>0</v>
      </c>
      <c r="I36" s="33">
        <v>0</v>
      </c>
      <c r="J36" s="33">
        <v>0</v>
      </c>
      <c r="K36" s="33">
        <v>1</v>
      </c>
      <c r="L36" s="33">
        <v>16</v>
      </c>
      <c r="M36" s="34">
        <v>53300</v>
      </c>
      <c r="N36" s="35">
        <v>3464.5</v>
      </c>
      <c r="O36" s="35">
        <f t="shared" si="1"/>
        <v>1732.25</v>
      </c>
      <c r="P36" s="35">
        <v>1732.25</v>
      </c>
      <c r="Q36" s="35">
        <f t="shared" si="3"/>
        <v>0</v>
      </c>
    </row>
    <row r="37" spans="1:17" x14ac:dyDescent="0.25">
      <c r="A37" s="23" t="s">
        <v>35</v>
      </c>
      <c r="B37" s="23" t="s">
        <v>104</v>
      </c>
      <c r="C37" s="23" t="s">
        <v>26</v>
      </c>
      <c r="D37" s="23" t="s">
        <v>16</v>
      </c>
      <c r="E37" s="23" t="s">
        <v>37</v>
      </c>
      <c r="F37" s="33">
        <v>2</v>
      </c>
      <c r="G37" s="33">
        <v>2</v>
      </c>
      <c r="H37" s="33">
        <v>0</v>
      </c>
      <c r="I37" s="33">
        <v>0</v>
      </c>
      <c r="J37" s="33">
        <v>0</v>
      </c>
      <c r="K37" s="33">
        <v>2</v>
      </c>
      <c r="L37" s="33">
        <v>3</v>
      </c>
      <c r="M37" s="34">
        <v>1200</v>
      </c>
      <c r="N37" s="35">
        <v>42</v>
      </c>
      <c r="O37" s="35">
        <f t="shared" si="1"/>
        <v>21</v>
      </c>
      <c r="P37" s="35">
        <v>21</v>
      </c>
      <c r="Q37" s="35">
        <f t="shared" si="3"/>
        <v>0</v>
      </c>
    </row>
    <row r="38" spans="1:17" x14ac:dyDescent="0.25">
      <c r="A38" s="23" t="s">
        <v>35</v>
      </c>
      <c r="B38" s="23" t="s">
        <v>104</v>
      </c>
      <c r="C38" s="23" t="s">
        <v>26</v>
      </c>
      <c r="D38" s="23" t="s">
        <v>16</v>
      </c>
      <c r="E38" s="23" t="s">
        <v>41</v>
      </c>
      <c r="F38" s="33">
        <v>2</v>
      </c>
      <c r="G38" s="33">
        <v>2</v>
      </c>
      <c r="H38" s="33">
        <v>0</v>
      </c>
      <c r="I38" s="33">
        <v>0</v>
      </c>
      <c r="J38" s="33">
        <v>0</v>
      </c>
      <c r="K38" s="33">
        <v>2</v>
      </c>
      <c r="L38" s="33">
        <v>2</v>
      </c>
      <c r="M38" s="34">
        <v>4500</v>
      </c>
      <c r="N38" s="35">
        <v>157.5</v>
      </c>
      <c r="O38" s="35">
        <f t="shared" si="1"/>
        <v>78.75</v>
      </c>
      <c r="P38" s="35">
        <v>78.75</v>
      </c>
      <c r="Q38" s="35">
        <f t="shared" si="3"/>
        <v>0</v>
      </c>
    </row>
    <row r="39" spans="1:17" x14ac:dyDescent="0.25">
      <c r="A39" s="23" t="s">
        <v>35</v>
      </c>
      <c r="B39" s="23" t="s">
        <v>104</v>
      </c>
      <c r="C39" s="23" t="s">
        <v>26</v>
      </c>
      <c r="D39" s="23" t="s">
        <v>16</v>
      </c>
      <c r="E39" s="23" t="s">
        <v>42</v>
      </c>
      <c r="F39" s="33">
        <v>1</v>
      </c>
      <c r="G39" s="33">
        <v>1</v>
      </c>
      <c r="H39" s="33">
        <v>0</v>
      </c>
      <c r="I39" s="33">
        <v>0</v>
      </c>
      <c r="J39" s="33">
        <v>0</v>
      </c>
      <c r="K39" s="33">
        <v>1</v>
      </c>
      <c r="L39" s="33">
        <v>1</v>
      </c>
      <c r="M39" s="34">
        <v>2500</v>
      </c>
      <c r="N39" s="35">
        <v>112.5</v>
      </c>
      <c r="O39" s="35">
        <f t="shared" si="1"/>
        <v>56.25</v>
      </c>
      <c r="P39" s="35">
        <v>56.25</v>
      </c>
      <c r="Q39" s="35">
        <v>0</v>
      </c>
    </row>
    <row r="40" spans="1:17" x14ac:dyDescent="0.25">
      <c r="A40" s="23" t="s">
        <v>35</v>
      </c>
      <c r="B40" s="23" t="s">
        <v>104</v>
      </c>
      <c r="C40" s="23" t="s">
        <v>26</v>
      </c>
      <c r="D40" s="23" t="s">
        <v>19</v>
      </c>
      <c r="E40" s="23" t="s">
        <v>19</v>
      </c>
      <c r="F40" s="33">
        <v>1</v>
      </c>
      <c r="G40" s="33">
        <v>1</v>
      </c>
      <c r="H40" s="33">
        <v>0</v>
      </c>
      <c r="I40" s="33">
        <v>0</v>
      </c>
      <c r="J40" s="33">
        <v>0</v>
      </c>
      <c r="K40" s="33">
        <v>1</v>
      </c>
      <c r="L40" s="33">
        <v>1</v>
      </c>
      <c r="M40" s="34">
        <v>1500</v>
      </c>
      <c r="N40" s="35">
        <v>75</v>
      </c>
      <c r="O40" s="35">
        <v>0</v>
      </c>
      <c r="P40" s="35">
        <v>75</v>
      </c>
      <c r="Q40" s="35">
        <f>N40-P40</f>
        <v>0</v>
      </c>
    </row>
    <row r="41" spans="1:17" x14ac:dyDescent="0.25">
      <c r="A41" s="23" t="s">
        <v>35</v>
      </c>
      <c r="B41" s="23" t="s">
        <v>6</v>
      </c>
      <c r="C41" s="23" t="s">
        <v>7</v>
      </c>
      <c r="D41" s="23" t="s">
        <v>16</v>
      </c>
      <c r="E41" s="23" t="s">
        <v>17</v>
      </c>
      <c r="F41" s="33">
        <v>2</v>
      </c>
      <c r="G41" s="33">
        <v>1</v>
      </c>
      <c r="H41" s="33">
        <v>0</v>
      </c>
      <c r="I41" s="33">
        <v>1</v>
      </c>
      <c r="J41" s="33">
        <v>0</v>
      </c>
      <c r="K41" s="33">
        <v>2</v>
      </c>
      <c r="L41" s="33">
        <v>127</v>
      </c>
      <c r="M41" s="34">
        <v>74350</v>
      </c>
      <c r="N41" s="35">
        <v>2602.25</v>
      </c>
      <c r="O41" s="35">
        <f t="shared" ref="O41:O58" si="4">N41/2</f>
        <v>1301.125</v>
      </c>
      <c r="P41" s="35">
        <v>966.63</v>
      </c>
      <c r="Q41" s="35">
        <f t="shared" ref="Q41:Q50" si="5">O41-P41</f>
        <v>334.495</v>
      </c>
    </row>
    <row r="42" spans="1:17" x14ac:dyDescent="0.25">
      <c r="A42" s="23" t="s">
        <v>35</v>
      </c>
      <c r="B42" s="23" t="s">
        <v>6</v>
      </c>
      <c r="C42" s="23" t="s">
        <v>7</v>
      </c>
      <c r="D42" s="23" t="s">
        <v>16</v>
      </c>
      <c r="E42" s="23" t="s">
        <v>38</v>
      </c>
      <c r="F42" s="33">
        <v>2</v>
      </c>
      <c r="G42" s="33">
        <v>2</v>
      </c>
      <c r="H42" s="33">
        <v>0</v>
      </c>
      <c r="I42" s="33">
        <v>0</v>
      </c>
      <c r="J42" s="33">
        <v>0</v>
      </c>
      <c r="K42" s="33">
        <v>2</v>
      </c>
      <c r="L42" s="33">
        <v>35</v>
      </c>
      <c r="M42" s="34">
        <v>32200</v>
      </c>
      <c r="N42" s="35">
        <v>966</v>
      </c>
      <c r="O42" s="35">
        <f t="shared" si="4"/>
        <v>483</v>
      </c>
      <c r="P42" s="35">
        <v>483</v>
      </c>
      <c r="Q42" s="35">
        <f t="shared" si="5"/>
        <v>0</v>
      </c>
    </row>
    <row r="43" spans="1:17" x14ac:dyDescent="0.25">
      <c r="A43" s="23" t="s">
        <v>35</v>
      </c>
      <c r="B43" s="23" t="s">
        <v>6</v>
      </c>
      <c r="C43" s="23" t="s">
        <v>7</v>
      </c>
      <c r="D43" s="23" t="s">
        <v>16</v>
      </c>
      <c r="E43" s="23" t="s">
        <v>41</v>
      </c>
      <c r="F43" s="33">
        <v>2</v>
      </c>
      <c r="G43" s="33">
        <v>1</v>
      </c>
      <c r="H43" s="33">
        <v>0</v>
      </c>
      <c r="I43" s="33">
        <v>1</v>
      </c>
      <c r="J43" s="33">
        <v>0</v>
      </c>
      <c r="K43" s="33">
        <v>2</v>
      </c>
      <c r="L43" s="33">
        <v>22</v>
      </c>
      <c r="M43" s="34">
        <v>19700</v>
      </c>
      <c r="N43" s="35">
        <v>689.5</v>
      </c>
      <c r="O43" s="35">
        <f t="shared" si="4"/>
        <v>344.75</v>
      </c>
      <c r="P43" s="35">
        <v>210</v>
      </c>
      <c r="Q43" s="35">
        <v>479.5</v>
      </c>
    </row>
    <row r="44" spans="1:17" x14ac:dyDescent="0.25">
      <c r="A44" s="23" t="s">
        <v>35</v>
      </c>
      <c r="B44" s="23" t="s">
        <v>6</v>
      </c>
      <c r="C44" s="23" t="s">
        <v>7</v>
      </c>
      <c r="D44" s="23" t="s">
        <v>16</v>
      </c>
      <c r="E44" s="23" t="s">
        <v>42</v>
      </c>
      <c r="F44" s="33">
        <v>2</v>
      </c>
      <c r="G44" s="33">
        <v>2</v>
      </c>
      <c r="H44" s="33">
        <v>0</v>
      </c>
      <c r="I44" s="33">
        <v>0</v>
      </c>
      <c r="J44" s="33">
        <v>0</v>
      </c>
      <c r="K44" s="33">
        <v>2</v>
      </c>
      <c r="L44" s="33">
        <v>2</v>
      </c>
      <c r="M44" s="34">
        <v>2500</v>
      </c>
      <c r="N44" s="35">
        <v>112.5</v>
      </c>
      <c r="O44" s="35">
        <f t="shared" si="4"/>
        <v>56.25</v>
      </c>
      <c r="P44" s="35">
        <v>56.25</v>
      </c>
      <c r="Q44" s="35">
        <f t="shared" si="5"/>
        <v>0</v>
      </c>
    </row>
    <row r="45" spans="1:17" x14ac:dyDescent="0.25">
      <c r="A45" s="23" t="s">
        <v>35</v>
      </c>
      <c r="B45" s="23" t="s">
        <v>6</v>
      </c>
      <c r="C45" s="23" t="s">
        <v>110</v>
      </c>
      <c r="D45" s="23" t="s">
        <v>16</v>
      </c>
      <c r="E45" s="23" t="s">
        <v>17</v>
      </c>
      <c r="F45" s="33">
        <v>1</v>
      </c>
      <c r="G45" s="33">
        <v>0</v>
      </c>
      <c r="H45" s="33">
        <v>0</v>
      </c>
      <c r="I45" s="33">
        <v>1</v>
      </c>
      <c r="J45" s="33">
        <v>0</v>
      </c>
      <c r="K45" s="33">
        <v>1</v>
      </c>
      <c r="L45" s="33">
        <v>16</v>
      </c>
      <c r="M45" s="34">
        <v>10400</v>
      </c>
      <c r="N45" s="35">
        <v>364</v>
      </c>
      <c r="O45" s="35">
        <f t="shared" si="4"/>
        <v>182</v>
      </c>
      <c r="P45" s="35">
        <v>0</v>
      </c>
      <c r="Q45" s="35">
        <f t="shared" si="5"/>
        <v>182</v>
      </c>
    </row>
    <row r="46" spans="1:17" x14ac:dyDescent="0.25">
      <c r="A46" s="23" t="s">
        <v>35</v>
      </c>
      <c r="B46" s="23" t="s">
        <v>6</v>
      </c>
      <c r="C46" s="23" t="s">
        <v>110</v>
      </c>
      <c r="D46" s="23" t="s">
        <v>16</v>
      </c>
      <c r="E46" s="23" t="s">
        <v>38</v>
      </c>
      <c r="F46" s="33">
        <v>4</v>
      </c>
      <c r="G46" s="33">
        <v>2</v>
      </c>
      <c r="H46" s="33">
        <v>0</v>
      </c>
      <c r="I46" s="33">
        <v>2</v>
      </c>
      <c r="J46" s="33">
        <v>0</v>
      </c>
      <c r="K46" s="33">
        <v>3</v>
      </c>
      <c r="L46" s="33">
        <v>113</v>
      </c>
      <c r="M46" s="34">
        <v>123000</v>
      </c>
      <c r="N46" s="35">
        <v>5790</v>
      </c>
      <c r="O46" s="35">
        <f t="shared" si="4"/>
        <v>2895</v>
      </c>
      <c r="P46" s="35">
        <v>1320</v>
      </c>
      <c r="Q46" s="35">
        <f t="shared" si="5"/>
        <v>1575</v>
      </c>
    </row>
    <row r="47" spans="1:17" x14ac:dyDescent="0.25">
      <c r="A47" s="23" t="s">
        <v>35</v>
      </c>
      <c r="B47" s="23" t="s">
        <v>6</v>
      </c>
      <c r="C47" s="23" t="s">
        <v>110</v>
      </c>
      <c r="D47" s="23" t="s">
        <v>16</v>
      </c>
      <c r="E47" s="23" t="s">
        <v>41</v>
      </c>
      <c r="F47" s="33">
        <v>1</v>
      </c>
      <c r="G47" s="33">
        <v>0</v>
      </c>
      <c r="H47" s="33">
        <v>0</v>
      </c>
      <c r="I47" s="33">
        <v>1</v>
      </c>
      <c r="J47" s="33">
        <v>0</v>
      </c>
      <c r="K47" s="33">
        <v>1</v>
      </c>
      <c r="L47" s="33">
        <v>14</v>
      </c>
      <c r="M47" s="34">
        <v>14000</v>
      </c>
      <c r="N47" s="35">
        <v>1470</v>
      </c>
      <c r="O47" s="35">
        <f t="shared" si="4"/>
        <v>735</v>
      </c>
      <c r="P47" s="35">
        <v>0</v>
      </c>
      <c r="Q47" s="35">
        <f t="shared" si="5"/>
        <v>735</v>
      </c>
    </row>
    <row r="48" spans="1:17" x14ac:dyDescent="0.25">
      <c r="A48" s="23" t="s">
        <v>35</v>
      </c>
      <c r="B48" s="23" t="s">
        <v>6</v>
      </c>
      <c r="C48" s="23" t="s">
        <v>110</v>
      </c>
      <c r="D48" s="23" t="s">
        <v>16</v>
      </c>
      <c r="E48" s="23" t="s">
        <v>42</v>
      </c>
      <c r="F48" s="33">
        <v>1</v>
      </c>
      <c r="G48" s="33">
        <v>1</v>
      </c>
      <c r="H48" s="33">
        <v>0</v>
      </c>
      <c r="I48" s="33">
        <v>0</v>
      </c>
      <c r="J48" s="33">
        <v>0</v>
      </c>
      <c r="K48" s="33">
        <v>1</v>
      </c>
      <c r="L48" s="33">
        <v>1</v>
      </c>
      <c r="M48" s="34">
        <v>1900</v>
      </c>
      <c r="N48" s="35">
        <v>85.5</v>
      </c>
      <c r="O48" s="35">
        <f t="shared" si="4"/>
        <v>42.75</v>
      </c>
      <c r="P48" s="35">
        <v>42.75</v>
      </c>
      <c r="Q48" s="35">
        <f t="shared" si="5"/>
        <v>0</v>
      </c>
    </row>
    <row r="49" spans="1:17" x14ac:dyDescent="0.25">
      <c r="A49" s="23" t="s">
        <v>35</v>
      </c>
      <c r="B49" s="23" t="s">
        <v>6</v>
      </c>
      <c r="C49" s="23" t="s">
        <v>111</v>
      </c>
      <c r="D49" s="23" t="s">
        <v>16</v>
      </c>
      <c r="E49" s="23" t="s">
        <v>42</v>
      </c>
      <c r="F49" s="33">
        <v>1</v>
      </c>
      <c r="G49" s="33">
        <v>1</v>
      </c>
      <c r="H49" s="33">
        <v>0</v>
      </c>
      <c r="I49" s="33">
        <v>0</v>
      </c>
      <c r="J49" s="33">
        <v>0</v>
      </c>
      <c r="K49" s="33">
        <v>1</v>
      </c>
      <c r="L49" s="33">
        <v>1</v>
      </c>
      <c r="M49" s="34">
        <v>1900</v>
      </c>
      <c r="N49" s="35">
        <v>256.5</v>
      </c>
      <c r="O49" s="35">
        <f t="shared" si="4"/>
        <v>128.25</v>
      </c>
      <c r="P49" s="35">
        <v>128.25</v>
      </c>
      <c r="Q49" s="35">
        <f t="shared" si="5"/>
        <v>0</v>
      </c>
    </row>
    <row r="50" spans="1:17" x14ac:dyDescent="0.25">
      <c r="A50" s="23" t="s">
        <v>35</v>
      </c>
      <c r="B50" s="23" t="s">
        <v>6</v>
      </c>
      <c r="C50" s="23" t="s">
        <v>111</v>
      </c>
      <c r="D50" s="23" t="s">
        <v>39</v>
      </c>
      <c r="E50" s="23" t="s">
        <v>40</v>
      </c>
      <c r="F50" s="33">
        <v>1</v>
      </c>
      <c r="G50" s="33">
        <v>1</v>
      </c>
      <c r="H50" s="33">
        <v>0</v>
      </c>
      <c r="I50" s="33">
        <v>0</v>
      </c>
      <c r="J50" s="33">
        <v>0</v>
      </c>
      <c r="K50" s="33">
        <v>1</v>
      </c>
      <c r="L50" s="33">
        <v>6</v>
      </c>
      <c r="M50" s="34">
        <v>3600</v>
      </c>
      <c r="N50" s="35">
        <v>162</v>
      </c>
      <c r="O50" s="35">
        <f t="shared" si="4"/>
        <v>81</v>
      </c>
      <c r="P50" s="35">
        <v>81</v>
      </c>
      <c r="Q50" s="35">
        <f t="shared" si="5"/>
        <v>0</v>
      </c>
    </row>
    <row r="51" spans="1:17" x14ac:dyDescent="0.25">
      <c r="A51" s="23" t="s">
        <v>35</v>
      </c>
      <c r="B51" s="23" t="s">
        <v>6</v>
      </c>
      <c r="C51" s="23" t="s">
        <v>111</v>
      </c>
      <c r="D51" s="23" t="s">
        <v>39</v>
      </c>
      <c r="E51" s="23" t="s">
        <v>44</v>
      </c>
      <c r="F51" s="33">
        <v>1</v>
      </c>
      <c r="G51" s="33">
        <v>1</v>
      </c>
      <c r="H51" s="33">
        <v>0</v>
      </c>
      <c r="I51" s="33">
        <v>0</v>
      </c>
      <c r="J51" s="33">
        <v>0</v>
      </c>
      <c r="K51" s="33">
        <v>1</v>
      </c>
      <c r="L51" s="33">
        <v>1</v>
      </c>
      <c r="M51" s="34">
        <v>700</v>
      </c>
      <c r="N51" s="35">
        <v>36.75</v>
      </c>
      <c r="O51" s="35">
        <f t="shared" si="4"/>
        <v>18.375</v>
      </c>
      <c r="P51" s="35">
        <v>18.38</v>
      </c>
      <c r="Q51" s="35">
        <v>0</v>
      </c>
    </row>
    <row r="52" spans="1:17" x14ac:dyDescent="0.25">
      <c r="A52" s="23" t="s">
        <v>35</v>
      </c>
      <c r="B52" s="23" t="s">
        <v>74</v>
      </c>
      <c r="C52" s="23" t="s">
        <v>22</v>
      </c>
      <c r="D52" s="23" t="s">
        <v>16</v>
      </c>
      <c r="E52" s="23" t="s">
        <v>41</v>
      </c>
      <c r="F52" s="33">
        <v>16</v>
      </c>
      <c r="G52" s="33">
        <v>1</v>
      </c>
      <c r="H52" s="33">
        <v>0</v>
      </c>
      <c r="I52" s="33">
        <v>15</v>
      </c>
      <c r="J52" s="33">
        <v>0</v>
      </c>
      <c r="K52" s="33">
        <v>11</v>
      </c>
      <c r="L52" s="33">
        <v>344</v>
      </c>
      <c r="M52" s="34">
        <v>275650</v>
      </c>
      <c r="N52" s="35">
        <v>24464.12</v>
      </c>
      <c r="O52" s="35">
        <f t="shared" si="4"/>
        <v>12232.06</v>
      </c>
      <c r="P52" s="35">
        <v>297.5</v>
      </c>
      <c r="Q52" s="35">
        <f t="shared" ref="Q52:Q58" si="6">O52-P52</f>
        <v>11934.56</v>
      </c>
    </row>
    <row r="53" spans="1:17" x14ac:dyDescent="0.25">
      <c r="A53" s="23" t="s">
        <v>35</v>
      </c>
      <c r="B53" s="23" t="s">
        <v>74</v>
      </c>
      <c r="C53" s="23" t="s">
        <v>22</v>
      </c>
      <c r="D53" s="23" t="s">
        <v>16</v>
      </c>
      <c r="E53" s="23" t="s">
        <v>42</v>
      </c>
      <c r="F53" s="33">
        <v>1</v>
      </c>
      <c r="G53" s="33">
        <v>1</v>
      </c>
      <c r="H53" s="33">
        <v>0</v>
      </c>
      <c r="I53" s="33">
        <v>0</v>
      </c>
      <c r="J53" s="33">
        <v>0</v>
      </c>
      <c r="K53" s="33">
        <v>1</v>
      </c>
      <c r="L53" s="33">
        <v>7</v>
      </c>
      <c r="M53" s="34">
        <v>13000</v>
      </c>
      <c r="N53" s="35">
        <v>1755</v>
      </c>
      <c r="O53" s="35">
        <f t="shared" si="4"/>
        <v>877.5</v>
      </c>
      <c r="P53" s="35">
        <v>67.5</v>
      </c>
      <c r="Q53" s="35">
        <f t="shared" si="6"/>
        <v>810</v>
      </c>
    </row>
    <row r="54" spans="1:17" x14ac:dyDescent="0.25">
      <c r="A54" s="23" t="s">
        <v>35</v>
      </c>
      <c r="B54" s="23" t="s">
        <v>99</v>
      </c>
      <c r="C54" s="23" t="s">
        <v>11</v>
      </c>
      <c r="D54" s="23" t="s">
        <v>16</v>
      </c>
      <c r="E54" s="23" t="s">
        <v>17</v>
      </c>
      <c r="F54" s="33">
        <v>1</v>
      </c>
      <c r="G54" s="33">
        <v>0</v>
      </c>
      <c r="H54" s="33">
        <v>0</v>
      </c>
      <c r="I54" s="33">
        <v>1</v>
      </c>
      <c r="J54" s="33">
        <v>0</v>
      </c>
      <c r="K54" s="33">
        <v>1</v>
      </c>
      <c r="L54" s="33">
        <v>20</v>
      </c>
      <c r="M54" s="34">
        <v>10000</v>
      </c>
      <c r="N54" s="35">
        <v>525</v>
      </c>
      <c r="O54" s="35">
        <f t="shared" si="4"/>
        <v>262.5</v>
      </c>
      <c r="P54" s="35">
        <v>0</v>
      </c>
      <c r="Q54" s="35">
        <f t="shared" si="6"/>
        <v>262.5</v>
      </c>
    </row>
    <row r="55" spans="1:17" x14ac:dyDescent="0.25">
      <c r="A55" s="23" t="s">
        <v>35</v>
      </c>
      <c r="B55" s="23" t="s">
        <v>99</v>
      </c>
      <c r="C55" s="23" t="s">
        <v>11</v>
      </c>
      <c r="D55" s="23" t="s">
        <v>16</v>
      </c>
      <c r="E55" s="23" t="s">
        <v>41</v>
      </c>
      <c r="F55" s="33">
        <v>2</v>
      </c>
      <c r="G55" s="33">
        <v>0</v>
      </c>
      <c r="H55" s="33">
        <v>0</v>
      </c>
      <c r="I55" s="33">
        <v>2</v>
      </c>
      <c r="J55" s="33">
        <v>0</v>
      </c>
      <c r="K55" s="33">
        <v>2</v>
      </c>
      <c r="L55" s="33">
        <v>4</v>
      </c>
      <c r="M55" s="34">
        <v>3600</v>
      </c>
      <c r="N55" s="35">
        <v>252</v>
      </c>
      <c r="O55" s="35">
        <f t="shared" si="4"/>
        <v>126</v>
      </c>
      <c r="P55" s="35">
        <v>0</v>
      </c>
      <c r="Q55" s="35">
        <f t="shared" si="6"/>
        <v>126</v>
      </c>
    </row>
    <row r="56" spans="1:17" x14ac:dyDescent="0.25">
      <c r="A56" s="23" t="s">
        <v>35</v>
      </c>
      <c r="B56" s="23" t="s">
        <v>99</v>
      </c>
      <c r="C56" s="23" t="s">
        <v>11</v>
      </c>
      <c r="D56" s="23" t="s">
        <v>16</v>
      </c>
      <c r="E56" s="23" t="s">
        <v>43</v>
      </c>
      <c r="F56" s="33">
        <v>1</v>
      </c>
      <c r="G56" s="33">
        <v>0</v>
      </c>
      <c r="H56" s="33">
        <v>0</v>
      </c>
      <c r="I56" s="33">
        <v>1</v>
      </c>
      <c r="J56" s="33">
        <v>0</v>
      </c>
      <c r="K56" s="33">
        <v>1</v>
      </c>
      <c r="L56" s="33">
        <v>1</v>
      </c>
      <c r="M56" s="34">
        <v>900</v>
      </c>
      <c r="N56" s="35">
        <v>94.5</v>
      </c>
      <c r="O56" s="35">
        <f t="shared" si="4"/>
        <v>47.25</v>
      </c>
      <c r="P56" s="35">
        <v>0</v>
      </c>
      <c r="Q56" s="35">
        <f t="shared" si="6"/>
        <v>47.25</v>
      </c>
    </row>
    <row r="57" spans="1:17" x14ac:dyDescent="0.25">
      <c r="A57" s="23" t="s">
        <v>35</v>
      </c>
      <c r="B57" s="23" t="s">
        <v>99</v>
      </c>
      <c r="C57" s="23" t="s">
        <v>101</v>
      </c>
      <c r="D57" s="23" t="s">
        <v>16</v>
      </c>
      <c r="E57" s="23" t="s">
        <v>17</v>
      </c>
      <c r="F57" s="33">
        <v>3</v>
      </c>
      <c r="G57" s="33">
        <v>0</v>
      </c>
      <c r="H57" s="33">
        <v>0</v>
      </c>
      <c r="I57" s="33">
        <v>3</v>
      </c>
      <c r="J57" s="33">
        <v>0</v>
      </c>
      <c r="K57" s="33">
        <v>3</v>
      </c>
      <c r="L57" s="33">
        <v>101</v>
      </c>
      <c r="M57" s="34">
        <v>58050</v>
      </c>
      <c r="N57" s="35">
        <v>3047.63</v>
      </c>
      <c r="O57" s="35">
        <f t="shared" si="4"/>
        <v>1523.8150000000001</v>
      </c>
      <c r="P57" s="35">
        <v>0</v>
      </c>
      <c r="Q57" s="35">
        <f t="shared" si="6"/>
        <v>1523.8150000000001</v>
      </c>
    </row>
    <row r="58" spans="1:17" x14ac:dyDescent="0.25">
      <c r="A58" s="23" t="s">
        <v>35</v>
      </c>
      <c r="B58" s="23" t="s">
        <v>99</v>
      </c>
      <c r="C58" s="23" t="s">
        <v>101</v>
      </c>
      <c r="D58" s="23" t="s">
        <v>16</v>
      </c>
      <c r="E58" s="23" t="s">
        <v>41</v>
      </c>
      <c r="F58" s="33">
        <v>2</v>
      </c>
      <c r="G58" s="33">
        <v>0</v>
      </c>
      <c r="H58" s="33">
        <v>0</v>
      </c>
      <c r="I58" s="33">
        <v>2</v>
      </c>
      <c r="J58" s="33">
        <v>0</v>
      </c>
      <c r="K58" s="33">
        <v>2</v>
      </c>
      <c r="L58" s="33">
        <v>7</v>
      </c>
      <c r="M58" s="34">
        <v>5850</v>
      </c>
      <c r="N58" s="35">
        <v>393.5</v>
      </c>
      <c r="O58" s="35">
        <f t="shared" si="4"/>
        <v>196.75</v>
      </c>
      <c r="P58" s="35">
        <v>0</v>
      </c>
      <c r="Q58" s="35">
        <f t="shared" si="6"/>
        <v>196.75</v>
      </c>
    </row>
    <row r="59" spans="1:17" x14ac:dyDescent="0.25">
      <c r="A59" s="23" t="s">
        <v>35</v>
      </c>
      <c r="B59" s="23" t="s">
        <v>4</v>
      </c>
      <c r="C59" s="23" t="s">
        <v>20</v>
      </c>
      <c r="D59" s="23" t="s">
        <v>16</v>
      </c>
      <c r="E59" s="23" t="s">
        <v>17</v>
      </c>
      <c r="F59" s="33">
        <v>1</v>
      </c>
      <c r="G59" s="33">
        <v>1</v>
      </c>
      <c r="H59" s="33">
        <v>0</v>
      </c>
      <c r="I59" s="33">
        <v>0</v>
      </c>
      <c r="J59" s="33">
        <v>0</v>
      </c>
      <c r="K59" s="33">
        <v>1</v>
      </c>
      <c r="L59" s="33">
        <v>5</v>
      </c>
      <c r="M59" s="34">
        <v>3000</v>
      </c>
      <c r="N59" s="35">
        <v>52.5</v>
      </c>
      <c r="O59" s="35">
        <v>26.25</v>
      </c>
      <c r="P59" s="35">
        <v>26.25</v>
      </c>
      <c r="Q59" s="35">
        <v>0</v>
      </c>
    </row>
    <row r="60" spans="1:17" x14ac:dyDescent="0.25">
      <c r="A60" s="23" t="s">
        <v>35</v>
      </c>
      <c r="B60" s="23" t="s">
        <v>4</v>
      </c>
      <c r="C60" s="23" t="s">
        <v>20</v>
      </c>
      <c r="D60" s="23" t="s">
        <v>16</v>
      </c>
      <c r="E60" s="23" t="s">
        <v>38</v>
      </c>
      <c r="F60" s="33">
        <v>1</v>
      </c>
      <c r="G60" s="33">
        <v>0</v>
      </c>
      <c r="H60" s="33">
        <v>0</v>
      </c>
      <c r="I60" s="33">
        <v>1</v>
      </c>
      <c r="J60" s="33">
        <v>0</v>
      </c>
      <c r="K60" s="33">
        <v>1</v>
      </c>
      <c r="L60" s="33">
        <v>2</v>
      </c>
      <c r="M60" s="34">
        <v>1600</v>
      </c>
      <c r="N60" s="35">
        <v>168</v>
      </c>
      <c r="O60" s="35">
        <v>84</v>
      </c>
      <c r="P60" s="35">
        <v>0</v>
      </c>
      <c r="Q60" s="35">
        <v>84</v>
      </c>
    </row>
    <row r="61" spans="1:17" x14ac:dyDescent="0.25">
      <c r="A61" s="23" t="s">
        <v>35</v>
      </c>
      <c r="B61" s="23" t="s">
        <v>4</v>
      </c>
      <c r="C61" s="23" t="s">
        <v>20</v>
      </c>
      <c r="D61" s="23" t="s">
        <v>16</v>
      </c>
      <c r="E61" s="23" t="s">
        <v>42</v>
      </c>
      <c r="F61" s="33">
        <v>2</v>
      </c>
      <c r="G61" s="33">
        <v>1</v>
      </c>
      <c r="H61" s="33">
        <v>0</v>
      </c>
      <c r="I61" s="33">
        <v>1</v>
      </c>
      <c r="J61" s="33">
        <v>0</v>
      </c>
      <c r="K61" s="33">
        <v>2</v>
      </c>
      <c r="L61" s="33">
        <v>2</v>
      </c>
      <c r="M61" s="34">
        <v>6900</v>
      </c>
      <c r="N61" s="35">
        <v>760.5</v>
      </c>
      <c r="O61" s="35">
        <v>382.25</v>
      </c>
      <c r="P61" s="35">
        <v>42.75</v>
      </c>
      <c r="Q61" s="35">
        <f t="shared" ref="Q61" si="7">O61-P61</f>
        <v>339.5</v>
      </c>
    </row>
    <row r="62" spans="1:17" x14ac:dyDescent="0.25">
      <c r="A62" s="23" t="s">
        <v>35</v>
      </c>
      <c r="B62" s="23" t="s">
        <v>4</v>
      </c>
      <c r="C62" s="23" t="s">
        <v>20</v>
      </c>
      <c r="D62" s="23" t="s">
        <v>16</v>
      </c>
      <c r="E62" s="23" t="s">
        <v>17</v>
      </c>
      <c r="F62" s="33">
        <v>4</v>
      </c>
      <c r="G62" s="33">
        <v>3</v>
      </c>
      <c r="H62" s="33">
        <v>0</v>
      </c>
      <c r="I62" s="33">
        <v>1</v>
      </c>
      <c r="J62" s="33">
        <v>0</v>
      </c>
      <c r="K62" s="33">
        <v>4</v>
      </c>
      <c r="L62" s="33">
        <v>67</v>
      </c>
      <c r="M62" s="34">
        <v>37700</v>
      </c>
      <c r="N62" s="35">
        <v>682.51</v>
      </c>
      <c r="O62" s="35">
        <v>341.26</v>
      </c>
      <c r="P62" s="35">
        <v>341.26</v>
      </c>
      <c r="Q62" s="35">
        <v>0</v>
      </c>
    </row>
    <row r="63" spans="1:17" x14ac:dyDescent="0.25">
      <c r="A63" s="23" t="s">
        <v>35</v>
      </c>
      <c r="B63" s="23" t="s">
        <v>4</v>
      </c>
      <c r="C63" s="23" t="s">
        <v>5</v>
      </c>
      <c r="D63" s="23" t="s">
        <v>16</v>
      </c>
      <c r="E63" s="23" t="s">
        <v>17</v>
      </c>
      <c r="F63" s="33">
        <v>1</v>
      </c>
      <c r="G63" s="33">
        <v>1</v>
      </c>
      <c r="H63" s="33">
        <v>0</v>
      </c>
      <c r="I63" s="33">
        <v>0</v>
      </c>
      <c r="J63" s="33">
        <v>0</v>
      </c>
      <c r="K63" s="33">
        <v>1</v>
      </c>
      <c r="L63" s="33">
        <v>3</v>
      </c>
      <c r="M63" s="34">
        <v>1260</v>
      </c>
      <c r="N63" s="35">
        <v>44.1</v>
      </c>
      <c r="O63" s="35">
        <v>22.05</v>
      </c>
      <c r="P63" s="35">
        <v>22.05</v>
      </c>
      <c r="Q63" s="35">
        <v>0</v>
      </c>
    </row>
    <row r="64" spans="1:17" x14ac:dyDescent="0.25">
      <c r="A64" s="23" t="s">
        <v>35</v>
      </c>
      <c r="B64" s="23" t="s">
        <v>106</v>
      </c>
      <c r="C64" s="23" t="s">
        <v>45</v>
      </c>
      <c r="D64" s="23" t="s">
        <v>16</v>
      </c>
      <c r="E64" s="23" t="s">
        <v>17</v>
      </c>
      <c r="F64" s="33">
        <v>1</v>
      </c>
      <c r="G64" s="33">
        <v>0</v>
      </c>
      <c r="H64" s="33">
        <v>0</v>
      </c>
      <c r="I64" s="33">
        <v>1</v>
      </c>
      <c r="J64" s="33">
        <v>0</v>
      </c>
      <c r="K64" s="33">
        <v>1</v>
      </c>
      <c r="L64" s="33">
        <v>30</v>
      </c>
      <c r="M64" s="34">
        <v>16500</v>
      </c>
      <c r="N64" s="35">
        <v>866.25</v>
      </c>
      <c r="O64" s="35">
        <f t="shared" ref="O64:O68" si="8">N64/2</f>
        <v>433.125</v>
      </c>
      <c r="P64" s="35">
        <v>0</v>
      </c>
      <c r="Q64" s="35">
        <f t="shared" ref="Q64:Q68" si="9">O64-P64</f>
        <v>433.125</v>
      </c>
    </row>
    <row r="65" spans="1:17" x14ac:dyDescent="0.25">
      <c r="A65" s="23" t="s">
        <v>35</v>
      </c>
      <c r="B65" s="23" t="s">
        <v>106</v>
      </c>
      <c r="C65" s="23" t="s">
        <v>45</v>
      </c>
      <c r="D65" s="23" t="s">
        <v>16</v>
      </c>
      <c r="E65" s="23" t="s">
        <v>41</v>
      </c>
      <c r="F65" s="33">
        <v>2</v>
      </c>
      <c r="G65" s="33">
        <v>0</v>
      </c>
      <c r="H65" s="33">
        <v>0</v>
      </c>
      <c r="I65" s="33">
        <v>2</v>
      </c>
      <c r="J65" s="33">
        <v>0</v>
      </c>
      <c r="K65" s="33">
        <v>2</v>
      </c>
      <c r="L65" s="33">
        <v>22</v>
      </c>
      <c r="M65" s="34">
        <v>21000</v>
      </c>
      <c r="N65" s="35">
        <v>1890</v>
      </c>
      <c r="O65" s="35">
        <f t="shared" si="8"/>
        <v>945</v>
      </c>
      <c r="P65" s="35">
        <v>0</v>
      </c>
      <c r="Q65" s="35">
        <f t="shared" si="9"/>
        <v>945</v>
      </c>
    </row>
    <row r="66" spans="1:17" x14ac:dyDescent="0.25">
      <c r="A66" s="23" t="s">
        <v>35</v>
      </c>
      <c r="B66" s="23" t="s">
        <v>106</v>
      </c>
      <c r="C66" s="23" t="s">
        <v>112</v>
      </c>
      <c r="D66" s="23" t="s">
        <v>16</v>
      </c>
      <c r="E66" s="23" t="s">
        <v>17</v>
      </c>
      <c r="F66" s="33">
        <v>1</v>
      </c>
      <c r="G66" s="33">
        <v>1</v>
      </c>
      <c r="H66" s="33">
        <v>0</v>
      </c>
      <c r="I66" s="33">
        <v>0</v>
      </c>
      <c r="J66" s="33">
        <v>0</v>
      </c>
      <c r="K66" s="33">
        <v>1</v>
      </c>
      <c r="L66" s="33">
        <v>3</v>
      </c>
      <c r="M66" s="34">
        <v>1050</v>
      </c>
      <c r="N66" s="35">
        <v>36.75</v>
      </c>
      <c r="O66" s="35">
        <f t="shared" si="8"/>
        <v>18.375</v>
      </c>
      <c r="P66" s="35">
        <v>18.37</v>
      </c>
      <c r="Q66" s="35">
        <f t="shared" si="9"/>
        <v>4.9999999999990052E-3</v>
      </c>
    </row>
    <row r="67" spans="1:17" x14ac:dyDescent="0.25">
      <c r="A67" s="23" t="s">
        <v>35</v>
      </c>
      <c r="B67" s="23" t="s">
        <v>106</v>
      </c>
      <c r="C67" s="23" t="s">
        <v>112</v>
      </c>
      <c r="D67" s="23" t="s">
        <v>16</v>
      </c>
      <c r="E67" s="23" t="s">
        <v>37</v>
      </c>
      <c r="F67" s="33">
        <v>1</v>
      </c>
      <c r="G67" s="33">
        <v>1</v>
      </c>
      <c r="H67" s="33">
        <v>0</v>
      </c>
      <c r="I67" s="33">
        <v>0</v>
      </c>
      <c r="J67" s="33">
        <v>0</v>
      </c>
      <c r="K67" s="33">
        <v>1</v>
      </c>
      <c r="L67" s="33">
        <v>1</v>
      </c>
      <c r="M67" s="34">
        <v>300</v>
      </c>
      <c r="N67" s="35">
        <v>10.5</v>
      </c>
      <c r="O67" s="35">
        <f t="shared" si="8"/>
        <v>5.25</v>
      </c>
      <c r="P67" s="35">
        <v>5.25</v>
      </c>
      <c r="Q67" s="35">
        <f t="shared" si="9"/>
        <v>0</v>
      </c>
    </row>
    <row r="68" spans="1:17" x14ac:dyDescent="0.25">
      <c r="A68" s="23" t="s">
        <v>35</v>
      </c>
      <c r="B68" s="23" t="s">
        <v>106</v>
      </c>
      <c r="C68" s="23" t="s">
        <v>112</v>
      </c>
      <c r="D68" s="23" t="s">
        <v>16</v>
      </c>
      <c r="E68" s="23" t="s">
        <v>41</v>
      </c>
      <c r="F68" s="33">
        <v>4</v>
      </c>
      <c r="G68" s="33">
        <v>3</v>
      </c>
      <c r="H68" s="33">
        <v>0</v>
      </c>
      <c r="I68" s="33">
        <v>1</v>
      </c>
      <c r="J68" s="33">
        <v>0</v>
      </c>
      <c r="K68" s="33">
        <v>2</v>
      </c>
      <c r="L68" s="33">
        <v>17</v>
      </c>
      <c r="M68" s="34">
        <v>11200</v>
      </c>
      <c r="N68" s="35">
        <v>581</v>
      </c>
      <c r="O68" s="35">
        <f t="shared" si="8"/>
        <v>290.5</v>
      </c>
      <c r="P68" s="35">
        <v>148.75</v>
      </c>
      <c r="Q68" s="35">
        <f t="shared" si="9"/>
        <v>141.75</v>
      </c>
    </row>
    <row r="69" spans="1:17" x14ac:dyDescent="0.25">
      <c r="B69" s="6"/>
      <c r="C69" s="6"/>
      <c r="D69" s="6"/>
      <c r="E69" s="7"/>
      <c r="F69" s="8">
        <f t="shared" ref="F69:Q69" si="10">SUM(F20:F68)</f>
        <v>117</v>
      </c>
      <c r="G69" s="8">
        <f t="shared" si="10"/>
        <v>47</v>
      </c>
      <c r="H69" s="8">
        <f t="shared" si="10"/>
        <v>0</v>
      </c>
      <c r="I69" s="8">
        <f t="shared" si="10"/>
        <v>70</v>
      </c>
      <c r="J69" s="8">
        <f t="shared" si="10"/>
        <v>0</v>
      </c>
      <c r="K69" s="8">
        <f t="shared" si="10"/>
        <v>109</v>
      </c>
      <c r="L69" s="8">
        <f t="shared" si="10"/>
        <v>1566</v>
      </c>
      <c r="M69" s="8">
        <f t="shared" si="10"/>
        <v>1385660</v>
      </c>
      <c r="N69" s="11">
        <f t="shared" si="10"/>
        <v>97582.59</v>
      </c>
      <c r="O69" s="11">
        <f t="shared" si="10"/>
        <v>48755.8</v>
      </c>
      <c r="P69" s="11">
        <f t="shared" si="10"/>
        <v>8671.32</v>
      </c>
      <c r="Q69" s="11">
        <f t="shared" si="10"/>
        <v>40504.239999999998</v>
      </c>
    </row>
    <row r="71" spans="1:17" x14ac:dyDescent="0.25">
      <c r="A71" s="16" t="s">
        <v>102</v>
      </c>
      <c r="G71" s="16"/>
      <c r="H71" s="16"/>
      <c r="I71" s="16"/>
      <c r="J71" s="16"/>
      <c r="K71" s="16"/>
    </row>
    <row r="72" spans="1:17" x14ac:dyDescent="0.25">
      <c r="A72" s="16" t="s">
        <v>48</v>
      </c>
    </row>
    <row r="74" spans="1:17" ht="44.25" customHeight="1" x14ac:dyDescent="0.25">
      <c r="A74" s="3" t="s">
        <v>54</v>
      </c>
      <c r="B74" s="15" t="s">
        <v>0</v>
      </c>
      <c r="C74" s="15" t="s">
        <v>1</v>
      </c>
      <c r="D74" s="36" t="s">
        <v>14</v>
      </c>
      <c r="E74" s="14" t="s">
        <v>88</v>
      </c>
      <c r="F74" s="14" t="s">
        <v>89</v>
      </c>
      <c r="G74" s="14" t="s">
        <v>90</v>
      </c>
      <c r="H74" s="14" t="s">
        <v>91</v>
      </c>
      <c r="I74" s="14" t="s">
        <v>92</v>
      </c>
      <c r="J74" s="14" t="s">
        <v>3</v>
      </c>
      <c r="K74" s="14" t="s">
        <v>23</v>
      </c>
      <c r="L74" s="14" t="s">
        <v>94</v>
      </c>
      <c r="M74" s="14" t="s">
        <v>95</v>
      </c>
      <c r="N74" s="14" t="s">
        <v>114</v>
      </c>
      <c r="O74" s="14" t="s">
        <v>115</v>
      </c>
    </row>
    <row r="75" spans="1:17" x14ac:dyDescent="0.25">
      <c r="A75" s="37" t="s">
        <v>35</v>
      </c>
      <c r="B75" s="23" t="s">
        <v>104</v>
      </c>
      <c r="C75" s="23" t="s">
        <v>18</v>
      </c>
      <c r="D75" s="23" t="s">
        <v>46</v>
      </c>
      <c r="E75" s="24">
        <v>2</v>
      </c>
      <c r="F75" s="24">
        <v>1</v>
      </c>
      <c r="G75" s="24">
        <v>0</v>
      </c>
      <c r="H75" s="24">
        <v>0</v>
      </c>
      <c r="I75" s="24">
        <v>0</v>
      </c>
      <c r="J75" s="24">
        <v>1</v>
      </c>
      <c r="K75" s="24">
        <v>2</v>
      </c>
      <c r="L75" s="25">
        <v>3237.31</v>
      </c>
      <c r="M75" s="25">
        <v>25.89</v>
      </c>
      <c r="N75" s="25">
        <v>0</v>
      </c>
      <c r="O75" s="25">
        <f>M75-N75</f>
        <v>25.89</v>
      </c>
    </row>
    <row r="76" spans="1:17" x14ac:dyDescent="0.25">
      <c r="A76" s="37" t="s">
        <v>35</v>
      </c>
      <c r="B76" s="23" t="s">
        <v>104</v>
      </c>
      <c r="C76" s="23" t="s">
        <v>18</v>
      </c>
      <c r="D76" s="23" t="s">
        <v>25</v>
      </c>
      <c r="E76" s="24">
        <v>1</v>
      </c>
      <c r="F76" s="24">
        <v>1</v>
      </c>
      <c r="G76" s="24">
        <v>0</v>
      </c>
      <c r="H76" s="24">
        <v>0</v>
      </c>
      <c r="I76" s="24">
        <v>0</v>
      </c>
      <c r="J76" s="24">
        <v>1</v>
      </c>
      <c r="K76" s="24">
        <v>1</v>
      </c>
      <c r="L76" s="25">
        <v>53300</v>
      </c>
      <c r="M76" s="25">
        <v>412.25</v>
      </c>
      <c r="N76" s="25">
        <v>412.25</v>
      </c>
      <c r="O76" s="25">
        <f t="shared" ref="O76:O79" si="11">M76-N76</f>
        <v>0</v>
      </c>
    </row>
    <row r="77" spans="1:17" x14ac:dyDescent="0.25">
      <c r="A77" s="37" t="s">
        <v>35</v>
      </c>
      <c r="B77" s="23" t="s">
        <v>104</v>
      </c>
      <c r="C77" s="23" t="s">
        <v>26</v>
      </c>
      <c r="D77" s="23" t="s">
        <v>46</v>
      </c>
      <c r="E77" s="24">
        <v>1</v>
      </c>
      <c r="F77" s="24">
        <v>0</v>
      </c>
      <c r="G77" s="24">
        <v>0</v>
      </c>
      <c r="H77" s="24">
        <v>0</v>
      </c>
      <c r="I77" s="24">
        <v>1</v>
      </c>
      <c r="J77" s="24">
        <v>1</v>
      </c>
      <c r="K77" s="24">
        <v>1</v>
      </c>
      <c r="L77" s="25">
        <v>1100</v>
      </c>
      <c r="M77" s="25">
        <v>8.8000000000000007</v>
      </c>
      <c r="N77" s="25">
        <v>0</v>
      </c>
      <c r="O77" s="25">
        <f t="shared" si="11"/>
        <v>8.8000000000000007</v>
      </c>
    </row>
    <row r="78" spans="1:17" x14ac:dyDescent="0.25">
      <c r="A78" s="37" t="s">
        <v>35</v>
      </c>
      <c r="B78" s="23" t="s">
        <v>9</v>
      </c>
      <c r="C78" s="23" t="s">
        <v>9</v>
      </c>
      <c r="D78" s="23" t="s">
        <v>24</v>
      </c>
      <c r="E78" s="24">
        <v>2</v>
      </c>
      <c r="F78" s="24">
        <v>0</v>
      </c>
      <c r="G78" s="24">
        <v>0</v>
      </c>
      <c r="H78" s="24">
        <v>2</v>
      </c>
      <c r="I78" s="24">
        <v>0</v>
      </c>
      <c r="J78" s="24">
        <v>1</v>
      </c>
      <c r="K78" s="24">
        <v>2</v>
      </c>
      <c r="L78" s="25">
        <v>14600</v>
      </c>
      <c r="M78" s="25">
        <v>627.64</v>
      </c>
      <c r="N78" s="25">
        <v>0</v>
      </c>
      <c r="O78" s="25">
        <f t="shared" si="11"/>
        <v>627.64</v>
      </c>
    </row>
    <row r="79" spans="1:17" x14ac:dyDescent="0.25">
      <c r="A79" s="37" t="s">
        <v>35</v>
      </c>
      <c r="B79" s="23" t="s">
        <v>9</v>
      </c>
      <c r="C79" s="23" t="s">
        <v>9</v>
      </c>
      <c r="D79" s="38" t="s">
        <v>47</v>
      </c>
      <c r="E79" s="24">
        <v>6</v>
      </c>
      <c r="F79" s="24">
        <v>0</v>
      </c>
      <c r="G79" s="24">
        <v>0</v>
      </c>
      <c r="H79" s="24">
        <v>6</v>
      </c>
      <c r="I79" s="24">
        <v>0</v>
      </c>
      <c r="J79" s="24">
        <v>6</v>
      </c>
      <c r="K79" s="24">
        <v>6</v>
      </c>
      <c r="L79" s="28">
        <v>27950</v>
      </c>
      <c r="M79" s="28">
        <v>2077</v>
      </c>
      <c r="N79" s="28">
        <v>0</v>
      </c>
      <c r="O79" s="28">
        <f t="shared" si="11"/>
        <v>2077</v>
      </c>
    </row>
    <row r="80" spans="1:17" x14ac:dyDescent="0.25">
      <c r="A80" s="37" t="s">
        <v>35</v>
      </c>
      <c r="B80" s="39" t="s">
        <v>28</v>
      </c>
      <c r="C80" s="23" t="s">
        <v>29</v>
      </c>
      <c r="D80" s="23" t="s">
        <v>24</v>
      </c>
      <c r="E80" s="24">
        <v>1</v>
      </c>
      <c r="F80" s="24">
        <v>0</v>
      </c>
      <c r="G80" s="24">
        <v>0</v>
      </c>
      <c r="H80" s="24">
        <v>1</v>
      </c>
      <c r="I80" s="24">
        <v>0</v>
      </c>
      <c r="J80" s="24">
        <v>1</v>
      </c>
      <c r="K80" s="24">
        <v>1</v>
      </c>
      <c r="L80" s="25">
        <v>5700</v>
      </c>
      <c r="M80" s="25">
        <v>85.5</v>
      </c>
      <c r="N80" s="25">
        <v>0</v>
      </c>
      <c r="O80" s="25">
        <v>85.5</v>
      </c>
    </row>
    <row r="81" spans="1:15" x14ac:dyDescent="0.25">
      <c r="A81" s="37" t="s">
        <v>35</v>
      </c>
      <c r="B81" s="39" t="s">
        <v>28</v>
      </c>
      <c r="C81" s="23" t="s">
        <v>29</v>
      </c>
      <c r="D81" s="40" t="s">
        <v>46</v>
      </c>
      <c r="E81" s="24">
        <v>1</v>
      </c>
      <c r="F81" s="24">
        <v>0</v>
      </c>
      <c r="G81" s="24">
        <v>0</v>
      </c>
      <c r="H81" s="24">
        <v>0</v>
      </c>
      <c r="I81" s="24">
        <v>1</v>
      </c>
      <c r="J81" s="24">
        <v>1</v>
      </c>
      <c r="K81" s="24">
        <v>1</v>
      </c>
      <c r="L81" s="25">
        <v>2220.0100000000002</v>
      </c>
      <c r="M81" s="25">
        <v>17.760000000000002</v>
      </c>
      <c r="N81" s="25">
        <v>0</v>
      </c>
      <c r="O81" s="25">
        <v>17.760000000000002</v>
      </c>
    </row>
    <row r="82" spans="1:15" x14ac:dyDescent="0.25">
      <c r="A82" s="37" t="s">
        <v>35</v>
      </c>
      <c r="B82" s="39" t="s">
        <v>28</v>
      </c>
      <c r="C82" s="23" t="s">
        <v>29</v>
      </c>
      <c r="D82" s="38" t="s">
        <v>47</v>
      </c>
      <c r="E82" s="24">
        <v>34</v>
      </c>
      <c r="F82" s="24">
        <v>0</v>
      </c>
      <c r="G82" s="24">
        <v>0</v>
      </c>
      <c r="H82" s="24">
        <v>34</v>
      </c>
      <c r="I82" s="24">
        <v>0</v>
      </c>
      <c r="J82" s="24">
        <v>34</v>
      </c>
      <c r="K82" s="24">
        <v>34</v>
      </c>
      <c r="L82" s="28">
        <v>49715.97</v>
      </c>
      <c r="M82" s="28">
        <v>994.32</v>
      </c>
      <c r="N82" s="28">
        <v>0</v>
      </c>
      <c r="O82" s="28">
        <v>994.32</v>
      </c>
    </row>
    <row r="83" spans="1:15" s="5" customFormat="1" x14ac:dyDescent="0.25">
      <c r="A83" s="49" t="s">
        <v>2</v>
      </c>
      <c r="B83" s="49"/>
      <c r="C83" s="49"/>
      <c r="D83" s="49"/>
      <c r="E83" s="4">
        <f t="shared" ref="E83:O83" si="12">SUM(E75:E82)</f>
        <v>48</v>
      </c>
      <c r="F83" s="4">
        <f t="shared" si="12"/>
        <v>2</v>
      </c>
      <c r="G83" s="4">
        <f t="shared" si="12"/>
        <v>0</v>
      </c>
      <c r="H83" s="4">
        <f t="shared" si="12"/>
        <v>43</v>
      </c>
      <c r="I83" s="4">
        <f t="shared" si="12"/>
        <v>2</v>
      </c>
      <c r="J83" s="4">
        <f t="shared" si="12"/>
        <v>46</v>
      </c>
      <c r="K83" s="4">
        <f t="shared" si="12"/>
        <v>48</v>
      </c>
      <c r="L83" s="41">
        <f t="shared" si="12"/>
        <v>157823.28999999998</v>
      </c>
      <c r="M83" s="41">
        <f t="shared" si="12"/>
        <v>4249.16</v>
      </c>
      <c r="N83" s="41">
        <f t="shared" si="12"/>
        <v>412.25</v>
      </c>
      <c r="O83" s="41">
        <f t="shared" si="12"/>
        <v>3836.9100000000003</v>
      </c>
    </row>
    <row r="84" spans="1:15" x14ac:dyDescent="0.25">
      <c r="E84" s="20"/>
    </row>
    <row r="85" spans="1:15" x14ac:dyDescent="0.25">
      <c r="B85" s="50" t="s">
        <v>87</v>
      </c>
      <c r="C85" s="50"/>
      <c r="D85" s="50"/>
      <c r="E85" s="50"/>
      <c r="F85" s="50"/>
      <c r="G85" s="50"/>
    </row>
    <row r="86" spans="1:15" x14ac:dyDescent="0.25">
      <c r="A86" s="12" t="s">
        <v>54</v>
      </c>
      <c r="B86" s="13" t="s">
        <v>75</v>
      </c>
      <c r="C86" s="13" t="s">
        <v>49</v>
      </c>
      <c r="D86" s="13" t="s">
        <v>117</v>
      </c>
      <c r="E86" s="13" t="s">
        <v>53</v>
      </c>
      <c r="F86" s="13" t="s">
        <v>50</v>
      </c>
      <c r="G86" s="13" t="s">
        <v>51</v>
      </c>
      <c r="H86" s="13" t="s">
        <v>52</v>
      </c>
      <c r="I86" s="13" t="s">
        <v>116</v>
      </c>
      <c r="K86" s="20"/>
    </row>
    <row r="87" spans="1:15" x14ac:dyDescent="0.25">
      <c r="A87" s="23" t="s">
        <v>35</v>
      </c>
      <c r="B87" s="23" t="s">
        <v>76</v>
      </c>
      <c r="C87" s="23" t="s">
        <v>55</v>
      </c>
      <c r="D87" s="24" t="s">
        <v>49</v>
      </c>
      <c r="E87" s="42" t="s">
        <v>9</v>
      </c>
      <c r="F87" s="23" t="s">
        <v>56</v>
      </c>
      <c r="G87" s="23" t="s">
        <v>57</v>
      </c>
      <c r="H87" s="24" t="s">
        <v>58</v>
      </c>
      <c r="I87" s="35">
        <v>2667.16</v>
      </c>
      <c r="K87" s="20"/>
    </row>
    <row r="88" spans="1:15" x14ac:dyDescent="0.25">
      <c r="A88" s="23" t="s">
        <v>35</v>
      </c>
      <c r="B88" s="23" t="s">
        <v>76</v>
      </c>
      <c r="C88" s="23" t="s">
        <v>55</v>
      </c>
      <c r="D88" s="24" t="s">
        <v>49</v>
      </c>
      <c r="E88" s="42" t="s">
        <v>9</v>
      </c>
      <c r="F88" s="23" t="s">
        <v>59</v>
      </c>
      <c r="G88" s="24" t="s">
        <v>60</v>
      </c>
      <c r="H88" s="24" t="s">
        <v>61</v>
      </c>
      <c r="I88" s="35">
        <v>3431.35</v>
      </c>
      <c r="K88" s="20"/>
    </row>
    <row r="89" spans="1:15" x14ac:dyDescent="0.25">
      <c r="A89" s="23" t="s">
        <v>35</v>
      </c>
      <c r="B89" s="23" t="s">
        <v>76</v>
      </c>
      <c r="C89" s="23" t="s">
        <v>62</v>
      </c>
      <c r="D89" s="24" t="s">
        <v>49</v>
      </c>
      <c r="E89" s="42" t="s">
        <v>9</v>
      </c>
      <c r="F89" s="23" t="s">
        <v>63</v>
      </c>
      <c r="G89" s="24" t="s">
        <v>64</v>
      </c>
      <c r="H89" s="24" t="s">
        <v>65</v>
      </c>
      <c r="I89" s="35">
        <v>95.92</v>
      </c>
      <c r="K89" s="20"/>
    </row>
    <row r="90" spans="1:15" x14ac:dyDescent="0.25">
      <c r="A90" s="23" t="s">
        <v>35</v>
      </c>
      <c r="B90" s="42" t="s">
        <v>76</v>
      </c>
      <c r="C90" s="42" t="s">
        <v>66</v>
      </c>
      <c r="D90" s="24" t="s">
        <v>49</v>
      </c>
      <c r="E90" s="42" t="s">
        <v>9</v>
      </c>
      <c r="F90" s="23" t="s">
        <v>67</v>
      </c>
      <c r="G90" s="24" t="s">
        <v>68</v>
      </c>
      <c r="H90" s="24" t="s">
        <v>69</v>
      </c>
      <c r="I90" s="35">
        <v>1846.51</v>
      </c>
      <c r="K90" s="20"/>
    </row>
    <row r="91" spans="1:15" x14ac:dyDescent="0.25">
      <c r="A91" s="23" t="s">
        <v>35</v>
      </c>
      <c r="B91" s="42" t="s">
        <v>76</v>
      </c>
      <c r="C91" s="42" t="s">
        <v>70</v>
      </c>
      <c r="D91" s="24" t="s">
        <v>49</v>
      </c>
      <c r="E91" s="42" t="s">
        <v>74</v>
      </c>
      <c r="F91" s="23" t="s">
        <v>71</v>
      </c>
      <c r="G91" s="24" t="s">
        <v>72</v>
      </c>
      <c r="H91" s="24" t="s">
        <v>73</v>
      </c>
      <c r="I91" s="35">
        <v>16563.5</v>
      </c>
      <c r="K91" s="20"/>
    </row>
    <row r="92" spans="1:15" x14ac:dyDescent="0.25">
      <c r="A92" s="23" t="s">
        <v>35</v>
      </c>
      <c r="B92" s="42" t="s">
        <v>86</v>
      </c>
      <c r="C92" s="42" t="s">
        <v>77</v>
      </c>
      <c r="D92" s="24" t="s">
        <v>15</v>
      </c>
      <c r="E92" s="42" t="s">
        <v>8</v>
      </c>
      <c r="F92" s="23" t="s">
        <v>80</v>
      </c>
      <c r="G92" s="24" t="s">
        <v>81</v>
      </c>
      <c r="H92" s="24">
        <v>34173</v>
      </c>
      <c r="I92" s="35">
        <v>750</v>
      </c>
      <c r="K92" s="20"/>
    </row>
    <row r="93" spans="1:15" x14ac:dyDescent="0.25">
      <c r="A93" s="23" t="s">
        <v>35</v>
      </c>
      <c r="B93" s="42" t="s">
        <v>86</v>
      </c>
      <c r="C93" s="42" t="s">
        <v>78</v>
      </c>
      <c r="D93" s="24" t="s">
        <v>49</v>
      </c>
      <c r="E93" s="42" t="s">
        <v>106</v>
      </c>
      <c r="F93" s="23" t="s">
        <v>82</v>
      </c>
      <c r="G93" s="24" t="s">
        <v>83</v>
      </c>
      <c r="H93" s="24">
        <v>34408</v>
      </c>
      <c r="I93" s="35">
        <v>4250</v>
      </c>
      <c r="K93" s="20"/>
    </row>
    <row r="94" spans="1:15" x14ac:dyDescent="0.25">
      <c r="A94" s="23" t="s">
        <v>35</v>
      </c>
      <c r="B94" s="42" t="s">
        <v>86</v>
      </c>
      <c r="C94" s="42" t="s">
        <v>79</v>
      </c>
      <c r="D94" s="24" t="s">
        <v>49</v>
      </c>
      <c r="E94" s="42" t="s">
        <v>8</v>
      </c>
      <c r="F94" s="23" t="s">
        <v>84</v>
      </c>
      <c r="G94" s="24" t="s">
        <v>85</v>
      </c>
      <c r="H94" s="24">
        <v>34433</v>
      </c>
      <c r="I94" s="35">
        <v>850</v>
      </c>
      <c r="K94" s="20"/>
    </row>
    <row r="95" spans="1:15" x14ac:dyDescent="0.25">
      <c r="I95" s="48">
        <f>SUM(I87:I94)</f>
        <v>30454.440000000002</v>
      </c>
    </row>
    <row r="96" spans="1:15" x14ac:dyDescent="0.25">
      <c r="I96" s="43"/>
    </row>
    <row r="97" spans="9:9" x14ac:dyDescent="0.25">
      <c r="I97" s="43"/>
    </row>
    <row r="98" spans="9:9" x14ac:dyDescent="0.25">
      <c r="I98" s="43"/>
    </row>
    <row r="99" spans="9:9" x14ac:dyDescent="0.25">
      <c r="I99" s="43"/>
    </row>
    <row r="100" spans="9:9" x14ac:dyDescent="0.25">
      <c r="I100" s="43"/>
    </row>
    <row r="101" spans="9:9" x14ac:dyDescent="0.25">
      <c r="I101" s="43"/>
    </row>
    <row r="102" spans="9:9" x14ac:dyDescent="0.25">
      <c r="I102" s="43"/>
    </row>
    <row r="103" spans="9:9" x14ac:dyDescent="0.25">
      <c r="I103" s="43"/>
    </row>
  </sheetData>
  <sortState ref="B112:D422">
    <sortCondition ref="C111"/>
  </sortState>
  <mergeCells count="2">
    <mergeCell ref="A83:D83"/>
    <mergeCell ref="B85:G85"/>
  </mergeCells>
  <pageMargins left="0.7" right="0.7" top="0.75" bottom="0.75" header="0.3" footer="0.3"/>
  <pageSetup orientation="portrait" horizontalDpi="4294967295" verticalDpi="4294967295" r:id="rId1"/>
  <headerFooter>
    <oddHeader>&amp;C&amp;Z&amp;F</oddHeader>
  </headerFooter>
  <ignoredErrors>
    <ignoredError sqref="H87:H9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PUBLICO</dc:creator>
  <cp:lastModifiedBy>JEFE PLANIFICACIÓN</cp:lastModifiedBy>
  <dcterms:created xsi:type="dcterms:W3CDTF">2020-02-11T19:33:55Z</dcterms:created>
  <dcterms:modified xsi:type="dcterms:W3CDTF">2020-05-05T17:30:14Z</dcterms:modified>
</cp:coreProperties>
</file>